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https://apga.sharepoint.com/Committees/Owners/Policy/#Projects/Total Customer Cost/Supply Chain Analysis Methodology Paper/Final for Website/"/>
    </mc:Choice>
  </mc:AlternateContent>
  <xr:revisionPtr revIDLastSave="91" documentId="8_{AB5C2481-4F60-4FE6-BC6F-3F5EE35A2C16}" xr6:coauthVersionLast="47" xr6:coauthVersionMax="47" xr10:uidLastSave="{0D45BC19-18BF-4349-8E20-D725C63B6FF5}"/>
  <bookViews>
    <workbookView xWindow="-14016" yWindow="-17388" windowWidth="30936" windowHeight="16896" xr2:uid="{71A29477-B1B1-41E1-A3CC-492A90976DA1}"/>
  </bookViews>
  <sheets>
    <sheet name="All Calculations&gt;" sheetId="37" r:id="rId1"/>
    <sheet name="All Inputs (Live)" sheetId="27" r:id="rId2"/>
    <sheet name="All-in-One Model (Live)" sheetId="26" r:id="rId3"/>
    <sheet name="All Inputs (Static)" sheetId="28" r:id="rId4"/>
    <sheet name="All-in-One Model (Static)" sheetId="39" r:id="rId5"/>
    <sheet name="Data Sources&gt;" sheetId="38" r:id="rId6"/>
    <sheet name="DWGM Price &amp; Demand" sheetId="20" r:id="rId7"/>
    <sheet name="PvP Appendix 3A" sheetId="8" r:id="rId8"/>
    <sheet name="EBH PPL Repurposing" sheetId="21" r:id="rId9"/>
    <sheet name="Figure 2.4" sheetId="5" r:id="rId10"/>
    <sheet name="Figure 6.8 " sheetId="2" r:id="rId11"/>
    <sheet name="Figure 6.9" sheetId="3" r:id="rId12"/>
    <sheet name="Figure 6.10" sheetId="4" r:id="rId13"/>
    <sheet name="FE Appliances Report Data (+)" sheetId="14" r:id="rId14"/>
    <sheet name="Quant Heat" sheetId="16" r:id="rId15"/>
  </sheets>
  <externalReferences>
    <externalReference r:id="rId16"/>
    <externalReference r:id="rId17"/>
    <externalReference r:id="rId18"/>
  </externalReferences>
  <definedNames>
    <definedName name="_xlnm._FilterDatabase" localSheetId="2" hidden="1">'All-in-One Model (Live)'!$A$2:$AA$50</definedName>
    <definedName name="_xlnm._FilterDatabase" localSheetId="4" hidden="1">'All-in-One Model (Static)'!$A$2:$AA$50</definedName>
    <definedName name="_xlnm._FilterDatabase" localSheetId="7" hidden="1">'PvP Appendix 3A'!$A$3:$I$259</definedName>
    <definedName name="A2060824A">'[1]Historical by qtr'!#REF!,'[1]Historical by qtr'!#REF!</definedName>
    <definedName name="A2060824A_Data">'[1]Historical by qtr'!#REF!</definedName>
    <definedName name="A2060824A_Latest">'[1]Historical by qtr'!#REF!</definedName>
    <definedName name="A2060825C">'[1]Historical by qtr'!#REF!,'[1]Historical by qtr'!#REF!</definedName>
    <definedName name="A2060825C_Data">'[1]Historical by qtr'!#REF!</definedName>
    <definedName name="A2060825C_Latest">'[1]Historical by qtr'!#REF!</definedName>
    <definedName name="A2060826F">'[1]Historical by qtr'!#REF!,'[1]Historical by qtr'!#REF!</definedName>
    <definedName name="A2060826F_Data">'[1]Historical by qtr'!#REF!</definedName>
    <definedName name="A2060826F_Latest">'[1]Historical by qtr'!#REF!</definedName>
    <definedName name="A2060827J">'[1]Historical by qtr'!#REF!,'[1]Historical by qtr'!#REF!</definedName>
    <definedName name="A2060827J_Data">'[1]Historical by qtr'!#REF!</definedName>
    <definedName name="A2060827J_Latest">'[1]Historical by qtr'!#REF!</definedName>
    <definedName name="A2060828K">'[1]Historical by qtr'!#REF!,'[1]Historical by qtr'!#REF!</definedName>
    <definedName name="A2060828K_Data">'[1]Historical by qtr'!#REF!</definedName>
    <definedName name="A2060828K_Latest">'[1]Historical by qtr'!#REF!</definedName>
    <definedName name="A2060829L">'[1]Historical by qtr'!#REF!,'[1]Historical by qtr'!#REF!</definedName>
    <definedName name="A2060829L_Data">'[1]Historical by qtr'!#REF!</definedName>
    <definedName name="A2060829L_Latest">'[1]Historical by qtr'!#REF!</definedName>
    <definedName name="A2060830W">'[1]Historical by qtr'!#REF!,'[1]Historical by qtr'!#REF!</definedName>
    <definedName name="A2060830W_Data">'[1]Historical by qtr'!#REF!</definedName>
    <definedName name="A2060830W_Latest">'[1]Historical by qtr'!#REF!</definedName>
    <definedName name="A2060831X">'[1]Historical by qtr'!#REF!,'[1]Historical by qtr'!#REF!</definedName>
    <definedName name="A2060831X_Data">'[1]Historical by qtr'!#REF!</definedName>
    <definedName name="A2060831X_Latest">'[1]Historical by qtr'!#REF!</definedName>
    <definedName name="A2060832A">'[1]Historical by qtr'!#REF!,'[1]Historical by qtr'!#REF!</definedName>
    <definedName name="A2060832A_Data">'[1]Historical by qtr'!#REF!</definedName>
    <definedName name="A2060832A_Latest">'[1]Historical by qtr'!#REF!</definedName>
    <definedName name="A2060833C">'[1]Historical by qtr'!#REF!,'[1]Historical by qtr'!#REF!</definedName>
    <definedName name="A2060833C_Data">'[1]Historical by qtr'!#REF!</definedName>
    <definedName name="A2060833C_Latest">'[1]Historical by qtr'!#REF!</definedName>
    <definedName name="A2060834F">'[1]Historical by qtr'!#REF!,'[1]Historical by qtr'!#REF!</definedName>
    <definedName name="A2060834F_Data">'[1]Historical by qtr'!#REF!</definedName>
    <definedName name="A2060834F_Latest">'[1]Historical by qtr'!#REF!</definedName>
    <definedName name="A2060835J">'[1]Historical by qtr'!#REF!,'[1]Historical by qtr'!#REF!</definedName>
    <definedName name="A2060835J_Data">'[1]Historical by qtr'!#REF!</definedName>
    <definedName name="A2060835J_Latest">'[1]Historical by qtr'!#REF!</definedName>
    <definedName name="A2060836K">'[1]Historical by qtr'!#REF!,'[1]Historical by qtr'!#REF!</definedName>
    <definedName name="A2060836K_Data">'[1]Historical by qtr'!#REF!</definedName>
    <definedName name="A2060836K_Latest">'[1]Historical by qtr'!#REF!</definedName>
    <definedName name="A2060837L">'[1]Historical by qtr'!#REF!,'[1]Historical by qtr'!#REF!</definedName>
    <definedName name="A2060837L_Data">'[1]Historical by qtr'!#REF!</definedName>
    <definedName name="A2060837L_Latest">'[1]Historical by qtr'!#REF!</definedName>
    <definedName name="A2060838R">'[1]Historical by qtr'!#REF!,'[1]Historical by qtr'!#REF!</definedName>
    <definedName name="A2060838R_Data">'[1]Historical by qtr'!#REF!</definedName>
    <definedName name="A2060838R_Latest">'[1]Historical by qtr'!#REF!</definedName>
    <definedName name="A2060839T">'[1]Historical by qtr'!#REF!,'[1]Historical by qtr'!#REF!</definedName>
    <definedName name="A2060839T_Data">'[1]Historical by qtr'!#REF!</definedName>
    <definedName name="A2060839T_Latest">'[1]Historical by qtr'!#REF!</definedName>
    <definedName name="A2060840A">'[1]Historical by qtr'!#REF!,'[1]Historical by qtr'!#REF!</definedName>
    <definedName name="A2060840A_Data">'[1]Historical by qtr'!#REF!</definedName>
    <definedName name="A2060840A_Latest">'[1]Historical by qtr'!#REF!</definedName>
    <definedName name="A2060841C">'[1]Historical by qtr'!#REF!,'[1]Historical by qtr'!#REF!</definedName>
    <definedName name="A2060841C_Data">'[1]Historical by qtr'!#REF!</definedName>
    <definedName name="A2060841C_Latest">'[1]Historical by qtr'!#REF!</definedName>
    <definedName name="A2060842F">'[1]Historical by qtr'!$J$2:$J$11,'[1]Historical by qtr'!$J$12:$J$148</definedName>
    <definedName name="A2060843J">'[1]Historical by qtr'!$B$2:$B$11,'[1]Historical by qtr'!$B$12:$B$148</definedName>
    <definedName name="A2060844K">'[1]Historical by qtr'!$C$2:$C$11,'[1]Historical by qtr'!$C$12:$C$148</definedName>
    <definedName name="A2060845L">'[1]Historical by qtr'!$D$2:$D$11,'[1]Historical by qtr'!$D$12:$D$148</definedName>
    <definedName name="A2060846R">'[1]Historical by qtr'!$E$2:$E$11,'[1]Historical by qtr'!$E$12:$E$148</definedName>
    <definedName name="A2060847T">'[1]Historical by qtr'!$F$2:$F$11,'[1]Historical by qtr'!$F$12:$F$148</definedName>
    <definedName name="A2060848V">'[1]Historical by qtr'!$G$2:$G$11,'[1]Historical by qtr'!$G$12:$G$148</definedName>
    <definedName name="A2060849W">'[1]Historical by qtr'!$H$2:$H$11,'[1]Historical by qtr'!$H$12:$H$148</definedName>
    <definedName name="A2060850F">'[1]Historical by qtr'!$I$2:$I$11,'[1]Historical by qtr'!$I$12:$I$148</definedName>
    <definedName name="comm">'[1]Historical by qtr'!#REF!</definedName>
    <definedName name="Costs">'[2]New capital costs'!$C$4:$C$6</definedName>
    <definedName name="CostScenario">[3]Config!$O$3</definedName>
    <definedName name="Date_Range">'[1]Historical by qtr'!$A$3:$A$11,'[1]Historical by qtr'!$A$12:$A$148</definedName>
    <definedName name="dff">INDIRECT("'Figure 4 - Traded contracts'!$C$10:$C$" &amp;#REF! + 10)</definedName>
    <definedName name="ExternalData_1" localSheetId="13" hidden="1">'FE Appliances Report Data (+)'!$B$12:$E$15</definedName>
    <definedName name="ExternalData_10" localSheetId="13" hidden="1">'FE Appliances Report Data (+)'!$S$39:$Z$54</definedName>
    <definedName name="ExternalData_11" localSheetId="13" hidden="1">'FE Appliances Report Data (+)'!$S$21:$Z$36</definedName>
    <definedName name="ExternalData_12" localSheetId="13" hidden="1">'FE Appliances Report Data (+)'!$S$3:$Z$18</definedName>
    <definedName name="ExternalData_13" localSheetId="14" hidden="1">'Quant Heat'!$A$5:$G$10</definedName>
    <definedName name="ExternalData_2" localSheetId="13" hidden="1">'FE Appliances Report Data (+)'!$B$8:$E$11</definedName>
    <definedName name="ExternalData_3" localSheetId="13" hidden="1">'FE Appliances Report Data (+)'!$B$3:$E$7</definedName>
    <definedName name="ExternalData_4" localSheetId="13" hidden="1">'FE Appliances Report Data (+)'!$L$12:$O$15</definedName>
    <definedName name="ExternalData_5" localSheetId="13" hidden="1">'FE Appliances Report Data (+)'!$L$8:$O$11</definedName>
    <definedName name="ExternalData_6" localSheetId="13" hidden="1">'FE Appliances Report Data (+)'!$L$3:$O$7</definedName>
    <definedName name="ExternalData_7" localSheetId="13" hidden="1">'FE Appliances Report Data (+)'!$S$93:$Y$108</definedName>
    <definedName name="ExternalData_8" localSheetId="13" hidden="1">'FE Appliances Report Data (+)'!$S$75:$Z$90</definedName>
    <definedName name="ExternalData_9" localSheetId="13" hidden="1">'FE Appliances Report Data (+)'!$S$57:$Y$72</definedName>
    <definedName name="F4.10">INDIRECT("'Figure 4 - Traded contracts'!$C$10:$C$" &amp;#REF! + 10)</definedName>
    <definedName name="FOREX_scenario">'[2]New capital costs'!$D$4:$D$6</definedName>
    <definedName name="GPA_By" comment="Automatically generated via GPA Toolbar - Do not delete or modify">#REF!</definedName>
    <definedName name="GPA_Checked" comment="Automatically generated via GPA Toolbar - Do not delete or modify">#REF!</definedName>
    <definedName name="GPA_ClientDocumentNumber">#REF!</definedName>
    <definedName name="GPA_ClientName" comment="Automatically generated via GPA Toolbar - Do not delete or modify">#REF!</definedName>
    <definedName name="GPA_ClientProjectNumber" comment="Automatically generated via GPA Toolbar - Do not delete or modify">#REF!</definedName>
    <definedName name="GPA_Date" comment="Automatically generated via GPA Toolbar - Do not delete or modify">#REF!</definedName>
    <definedName name="GPA_DocumentNumber">#REF!</definedName>
    <definedName name="GPA_DocumentTitle">#REF!</definedName>
    <definedName name="GPA_ProjectName" comment="Automatically generated via GPA Toolbar - Do not delete or modify">#REF!</definedName>
    <definedName name="GPA_ProjectNumber" comment="Automatically generated via GPA Toolbar - Do not delete or modify">#REF!</definedName>
    <definedName name="GPA_QA" comment="Automatically generated via GPA Toolbar - Do not delete or modify">#REF!</definedName>
    <definedName name="GPA_Revision">#REF!</definedName>
    <definedName name="GPA_RevisionStatus">#REF!</definedName>
    <definedName name="GPATB_By0" comment="Used for the GPA Revision Tracking Titleblock/Coversheet - Do not delete or modify">#REF!</definedName>
    <definedName name="GPATB_By1" comment="Used for the GPA Revision Tracking Titleblock/Coversheet - Do not delete or modify">#REF!</definedName>
    <definedName name="GPATB_By2" comment="Used for the GPA Revision Tracking Titleblock/Coversheet - Do not delete or modify">#REF!</definedName>
    <definedName name="GPATB_By3" comment="Used for the GPA Revision Tracking Titleblock/Coversheet - Do not delete or modify">#REF!</definedName>
    <definedName name="GPATB_Chkd0" comment="Used for the GPA Revision Tracking Titleblock/Coversheet - Do not delete or modify">#REF!</definedName>
    <definedName name="GPATB_Chkd1" comment="Used for the GPA Revision Tracking Titleblock/Coversheet - Do not delete or modify">#REF!</definedName>
    <definedName name="GPATB_Chkd2" comment="Used for the GPA Revision Tracking Titleblock/Coversheet - Do not delete or modify">#REF!</definedName>
    <definedName name="GPATB_Chkd3" comment="Used for the GPA Revision Tracking Titleblock/Coversheet - Do not delete or modify">#REF!</definedName>
    <definedName name="GPATB_Com0" comment="Used for the GPA Revision Tracking Titleblock/Coversheet - Do not delete or modify">#REF!</definedName>
    <definedName name="GPATB_Com1" comment="Used for the GPA Revision Tracking Titleblock/Coversheet - Do not delete or modify">#REF!</definedName>
    <definedName name="GPATB_Com2" comment="Used for the GPA Revision Tracking Titleblock/Coversheet - Do not delete or modify">#REF!</definedName>
    <definedName name="GPATB_Com3" comment="Used for the GPA Revision Tracking Titleblock/Coversheet - Do not delete or modify">#REF!</definedName>
    <definedName name="GPATB_Date0" comment="Used for the GPA Revision Tracking Titleblock/Coversheet - Do not delete or modify">#REF!</definedName>
    <definedName name="GPATB_Date1" comment="Used for the GPA Revision Tracking Titleblock/Coversheet - Do not delete or modify">#REF!</definedName>
    <definedName name="GPATB_Date2" comment="Used for the GPA Revision Tracking Titleblock/Coversheet - Do not delete or modify">#REF!</definedName>
    <definedName name="GPATB_Date3" comment="Used for the GPA Revision Tracking Titleblock/Coversheet - Do not delete or modify">#REF!</definedName>
    <definedName name="GPATB_QA0" comment="Used for the GPA Revision Tracking Titleblock/Coversheet - Do not delete or modify">#REF!</definedName>
    <definedName name="GPATB_QA1" comment="Used for the GPA Revision Tracking Titleblock/Coversheet - Do not delete or modify">#REF!</definedName>
    <definedName name="GPATB_QA2" comment="Used for the GPA Revision Tracking Titleblock/Coversheet - Do not delete or modify">#REF!</definedName>
    <definedName name="GPATB_QA3" comment="Used for the GPA Revision Tracking Titleblock/Coversheet - Do not delete or modify">#REF!</definedName>
    <definedName name="GPATB_Rev0" comment="Used for the GPA Revision Tracking Titleblock/Coversheet - Do not delete or modify">#REF!</definedName>
    <definedName name="GPATB_Rev1" comment="Used for the GPA Revision Tracking Titleblock/Coversheet - Do not delete or modify">#REF!</definedName>
    <definedName name="GPATB_Rev2" comment="Used for the GPA Revision Tracking Titleblock/Coversheet - Do not delete or modify">#REF!</definedName>
    <definedName name="GPATB_Rev3" comment="Used for the GPA Revision Tracking Titleblock/Coversheet - Do not delete or modify">#REF!</definedName>
    <definedName name="Oil_linked">INDIRECT("'Figure 4 - Traded contracts'!$E$10:$E$" &amp;#REF! + 10)</definedName>
    <definedName name="Traded_Contracts_Base">INDIRECT("'Figure 4 - Traded contracts'!$D$10:$D$" &amp;#REF! + 10)</definedName>
    <definedName name="Traded_Contracts_Caps">INDIRECT("'Figure 4 - Traded contracts'!$F$10:$F$" &amp;#REF! + 10)</definedName>
    <definedName name="Traded_Contracts_Date">INDIRECT("'Figure 4 - Traded contracts'!$C$10:$C$" &amp;#REF! + 10)</definedName>
    <definedName name="Traded_Contracts_Peak">INDIRECT("'Figure 4 - Traded contracts'!$E$10:$E$" &amp;#REF! + 10)</definedName>
    <definedName name="vcbvc">INDIRECT("'Figure 4 - Traded contracts'!$C$10:$C$" &amp;#REF! + 10)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46  Page 37_0e48cdd1-83fc-4886-a766-36a9afdc299f" name="Table046  Page 37" connection="Query - Table046 (Page 37)"/>
          <x15:modelTable id="Table045  Page 37_232df5ed-f65e-40be-9fef-2db99b591984" name="Table045  Page 37" connection="Query - Table045 (Page 37)"/>
          <x15:modelTable id="Table044  Page 37_c473bf62-9b81-4848-bc29-a86ce44115d6" name="Table044  Page 37" connection="Query - Table044 (Page 37)"/>
          <x15:modelTable id="Table042  Page 36_f3dff7de-03ff-41b8-96c3-67e37c9f6b9f" name="Table042  Page 36" connection="Query - Table042 (Page 36)"/>
          <x15:modelTable id="Table041  Page 36_f391f1ce-be8c-4448-b6b3-fe0a9568f6bd" name="Table041  Page 36" connection="Query - Table041 (Page 36)"/>
          <x15:modelTable id="Table040  Page 36_071bd981-f575-4c54-8629-44de3ac0b034" name="Table040  Page 36" connection="Query - Table040 (Page 36)"/>
          <x15:modelTable id="Table039  Page 35_4baf6d2d-50bf-4624-9e75-8c97f93071c1" name="Table039  Page 35" connection="Query - Table039 (Page 35)"/>
          <x15:modelTable id="Table038  Page 34_20254e85-690c-47a8-8d67-9984a56d4805" name="Table038  Page 34" connection="Query - Table038 (Page 34)"/>
          <x15:modelTable id="Table037  Page 33_c7485d3d-52b4-4633-859f-2c39393cd0e9" name="Table037  Page 33" connection="Query - Table037 (Page 33)"/>
          <x15:modelTable id="Table036  Page 32_0d919769-d877-4142-b854-86b422931dcf" name="Table036  Page 32" connection="Query - Table036 (Page 32)"/>
          <x15:modelTable id="Table035  Page 31_f815ca75-4fe0-4535-aaa0-d9b9d9f8644c" name="Table035  Page 31" connection="Query - Table035 (Page 31)"/>
          <x15:modelTable id="Table034  Page 30_ee5de20e-80cd-4184-b3ed-063c08fde6db" name="Table034  Page 30" connection="Query - Table034 (Page 30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6" i="4" l="1"/>
  <c r="D11" i="27"/>
  <c r="D9" i="27"/>
  <c r="D8" i="27"/>
  <c r="D7" i="27"/>
  <c r="D6" i="27"/>
  <c r="D5" i="27"/>
  <c r="D4" i="27"/>
  <c r="D3" i="27"/>
  <c r="D2" i="27"/>
  <c r="C26" i="26" s="1"/>
  <c r="E16" i="2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D32" i="27"/>
  <c r="D31" i="27"/>
  <c r="D30" i="27"/>
  <c r="D29" i="27"/>
  <c r="D28" i="27"/>
  <c r="D27" i="27"/>
  <c r="D19" i="27"/>
  <c r="D16" i="27"/>
  <c r="D18" i="27"/>
  <c r="D17" i="27"/>
  <c r="D14" i="27"/>
  <c r="U20" i="26" l="1"/>
  <c r="Y28" i="26"/>
  <c r="Y27" i="26"/>
  <c r="D45" i="26"/>
  <c r="D25" i="26"/>
  <c r="U33" i="26"/>
  <c r="R20" i="26"/>
  <c r="R17" i="26"/>
  <c r="U13" i="26"/>
  <c r="G37" i="26"/>
  <c r="D13" i="26"/>
  <c r="D13" i="27"/>
  <c r="D35" i="26" s="1"/>
  <c r="I33" i="26"/>
  <c r="K33" i="26" s="1"/>
  <c r="F34" i="26"/>
  <c r="H34" i="26" s="1"/>
  <c r="C49" i="26"/>
  <c r="E49" i="26" s="1"/>
  <c r="I5" i="26"/>
  <c r="K5" i="26" s="1"/>
  <c r="G45" i="26"/>
  <c r="D20" i="27"/>
  <c r="Q6" i="26" s="1"/>
  <c r="R11" i="26"/>
  <c r="R12" i="26"/>
  <c r="R14" i="26"/>
  <c r="R16" i="26"/>
  <c r="R19" i="26"/>
  <c r="R21" i="26"/>
  <c r="R22" i="26"/>
  <c r="R24" i="26"/>
  <c r="R27" i="26"/>
  <c r="R28" i="26"/>
  <c r="R29" i="26"/>
  <c r="R35" i="26"/>
  <c r="R36" i="26"/>
  <c r="R37" i="26"/>
  <c r="R43" i="26"/>
  <c r="R44" i="26"/>
  <c r="R46" i="26"/>
  <c r="R4" i="26"/>
  <c r="R5" i="26"/>
  <c r="R3" i="26"/>
  <c r="Y34" i="26"/>
  <c r="G36" i="26"/>
  <c r="D20" i="26"/>
  <c r="D21" i="26"/>
  <c r="D22" i="26"/>
  <c r="D23" i="26"/>
  <c r="D24" i="26"/>
  <c r="D26" i="26"/>
  <c r="D19" i="26"/>
  <c r="D37" i="26"/>
  <c r="I7" i="26"/>
  <c r="K7" i="26" s="1"/>
  <c r="I8" i="26"/>
  <c r="K8" i="26" s="1"/>
  <c r="F3" i="26"/>
  <c r="H3" i="26" s="1"/>
  <c r="AI4" i="14"/>
  <c r="AI3" i="14"/>
  <c r="AB87" i="14"/>
  <c r="AB82" i="14"/>
  <c r="AB77" i="14"/>
  <c r="AA77" i="14"/>
  <c r="AB51" i="14"/>
  <c r="AB46" i="14"/>
  <c r="AB41" i="14"/>
  <c r="AA41" i="14"/>
  <c r="AB15" i="14"/>
  <c r="AB10" i="14"/>
  <c r="AB5" i="14"/>
  <c r="E14" i="21"/>
  <c r="E13" i="21"/>
  <c r="E12" i="21"/>
  <c r="D12" i="21"/>
  <c r="C12" i="21"/>
  <c r="E11" i="21"/>
  <c r="D11" i="21"/>
  <c r="C11" i="21"/>
  <c r="E10" i="21"/>
  <c r="D10" i="21"/>
  <c r="C10" i="21"/>
  <c r="F1" i="20"/>
  <c r="D1" i="20"/>
  <c r="C1" i="20"/>
  <c r="D3" i="20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H14" i="14"/>
  <c r="I14" i="14"/>
  <c r="J14" i="14"/>
  <c r="H15" i="14"/>
  <c r="I15" i="14"/>
  <c r="J15" i="14"/>
  <c r="I13" i="14"/>
  <c r="J13" i="14"/>
  <c r="H13" i="14"/>
  <c r="H10" i="14"/>
  <c r="I10" i="14"/>
  <c r="J10" i="14"/>
  <c r="H11" i="14"/>
  <c r="I11" i="14"/>
  <c r="J11" i="14"/>
  <c r="I9" i="14"/>
  <c r="J9" i="14"/>
  <c r="H9" i="14"/>
  <c r="H6" i="14"/>
  <c r="I6" i="14"/>
  <c r="J6" i="14"/>
  <c r="H7" i="14"/>
  <c r="I7" i="14"/>
  <c r="J7" i="14"/>
  <c r="I5" i="14"/>
  <c r="J5" i="14"/>
  <c r="H5" i="14"/>
  <c r="Q45" i="26" l="1"/>
  <c r="Q29" i="26"/>
  <c r="Q37" i="26"/>
  <c r="S37" i="26"/>
  <c r="S29" i="26"/>
  <c r="Y29" i="26"/>
  <c r="U14" i="26"/>
  <c r="R40" i="26"/>
  <c r="R42" i="26"/>
  <c r="R6" i="26"/>
  <c r="S6" i="26" s="1"/>
  <c r="R38" i="26"/>
  <c r="R25" i="26"/>
  <c r="R13" i="26"/>
  <c r="R45" i="26"/>
  <c r="S45" i="26" s="1"/>
  <c r="R30" i="26"/>
  <c r="R34" i="26"/>
  <c r="R48" i="26"/>
  <c r="R9" i="26"/>
  <c r="R33" i="26"/>
  <c r="R7" i="26"/>
  <c r="R15" i="26"/>
  <c r="R49" i="26"/>
  <c r="R18" i="26"/>
  <c r="U17" i="26"/>
  <c r="R26" i="26"/>
  <c r="R50" i="26"/>
  <c r="R41" i="26"/>
  <c r="R32" i="26"/>
  <c r="R10" i="26"/>
  <c r="R8" i="26"/>
  <c r="R47" i="26"/>
  <c r="R39" i="26"/>
  <c r="R31" i="26"/>
  <c r="R23" i="26"/>
  <c r="U16" i="26"/>
  <c r="U15" i="26"/>
  <c r="U7" i="26"/>
  <c r="U19" i="26"/>
  <c r="G38" i="26"/>
  <c r="G41" i="26"/>
  <c r="I50" i="26"/>
  <c r="K50" i="26" s="1"/>
  <c r="C50" i="26"/>
  <c r="E50" i="26" s="1"/>
  <c r="L7" i="26"/>
  <c r="N7" i="26" s="1"/>
  <c r="U12" i="26"/>
  <c r="D16" i="26"/>
  <c r="I44" i="26"/>
  <c r="K44" i="26" s="1"/>
  <c r="D36" i="26"/>
  <c r="Q21" i="26"/>
  <c r="S21" i="26" s="1"/>
  <c r="D43" i="26"/>
  <c r="Q13" i="26"/>
  <c r="U24" i="26"/>
  <c r="I21" i="26"/>
  <c r="K21" i="26" s="1"/>
  <c r="C40" i="26"/>
  <c r="E40" i="26" s="1"/>
  <c r="I28" i="26"/>
  <c r="K28" i="26" s="1"/>
  <c r="D44" i="26"/>
  <c r="Q5" i="26"/>
  <c r="S5" i="26" s="1"/>
  <c r="U6" i="26"/>
  <c r="U23" i="26"/>
  <c r="I48" i="26"/>
  <c r="K48" i="26" s="1"/>
  <c r="D12" i="26"/>
  <c r="F25" i="26"/>
  <c r="H25" i="26" s="1"/>
  <c r="I40" i="26"/>
  <c r="K40" i="26" s="1"/>
  <c r="U3" i="26"/>
  <c r="I19" i="26"/>
  <c r="K19" i="26" s="1"/>
  <c r="C38" i="26"/>
  <c r="E38" i="26" s="1"/>
  <c r="D11" i="26"/>
  <c r="G35" i="26"/>
  <c r="U5" i="26"/>
  <c r="U22" i="26"/>
  <c r="I47" i="26"/>
  <c r="K47" i="26" s="1"/>
  <c r="C36" i="26"/>
  <c r="E36" i="26" s="1"/>
  <c r="D18" i="26"/>
  <c r="G42" i="26"/>
  <c r="U8" i="26"/>
  <c r="U21" i="26"/>
  <c r="Q44" i="26"/>
  <c r="S44" i="26" s="1"/>
  <c r="Q4" i="26"/>
  <c r="S4" i="26" s="1"/>
  <c r="I17" i="26"/>
  <c r="K17" i="26" s="1"/>
  <c r="D42" i="26"/>
  <c r="D50" i="26"/>
  <c r="G43" i="26"/>
  <c r="G50" i="26"/>
  <c r="Q3" i="26"/>
  <c r="S3" i="26" s="1"/>
  <c r="Q43" i="26"/>
  <c r="S43" i="26" s="1"/>
  <c r="Q35" i="26"/>
  <c r="S35" i="26" s="1"/>
  <c r="Q27" i="26"/>
  <c r="S27" i="26" s="1"/>
  <c r="Q19" i="26"/>
  <c r="S19" i="26" s="1"/>
  <c r="Q11" i="26"/>
  <c r="S11" i="26" s="1"/>
  <c r="U46" i="26"/>
  <c r="U38" i="26"/>
  <c r="U30" i="26"/>
  <c r="Y33" i="26"/>
  <c r="G44" i="26"/>
  <c r="U40" i="26"/>
  <c r="F18" i="26"/>
  <c r="H18" i="26" s="1"/>
  <c r="Q36" i="26"/>
  <c r="S36" i="26" s="1"/>
  <c r="Q12" i="26"/>
  <c r="S12" i="26" s="1"/>
  <c r="U47" i="26"/>
  <c r="F17" i="26"/>
  <c r="H17" i="26" s="1"/>
  <c r="F10" i="26"/>
  <c r="H10" i="26" s="1"/>
  <c r="I16" i="26"/>
  <c r="K16" i="26" s="1"/>
  <c r="L24" i="26"/>
  <c r="N24" i="26" s="1"/>
  <c r="C48" i="26"/>
  <c r="E48" i="26" s="1"/>
  <c r="C34" i="26"/>
  <c r="E34" i="26" s="1"/>
  <c r="D17" i="26"/>
  <c r="D41" i="26"/>
  <c r="D49" i="26"/>
  <c r="G49" i="26"/>
  <c r="Q50" i="26"/>
  <c r="Q42" i="26"/>
  <c r="Q34" i="26"/>
  <c r="Q26" i="26"/>
  <c r="Q18" i="26"/>
  <c r="Q10" i="26"/>
  <c r="U45" i="26"/>
  <c r="U37" i="26"/>
  <c r="U29" i="26"/>
  <c r="Y32" i="26"/>
  <c r="U48" i="26"/>
  <c r="Q20" i="26"/>
  <c r="S20" i="26" s="1"/>
  <c r="U31" i="26"/>
  <c r="L23" i="26"/>
  <c r="N23" i="26" s="1"/>
  <c r="D40" i="26"/>
  <c r="Q17" i="26"/>
  <c r="S17" i="26" s="1"/>
  <c r="U44" i="26"/>
  <c r="U36" i="26"/>
  <c r="U28" i="26"/>
  <c r="Y31" i="26"/>
  <c r="I15" i="26"/>
  <c r="K15" i="26" s="1"/>
  <c r="C46" i="26"/>
  <c r="E46" i="26" s="1"/>
  <c r="D48" i="26"/>
  <c r="G48" i="26"/>
  <c r="Q41" i="26"/>
  <c r="Q33" i="26"/>
  <c r="Q9" i="26"/>
  <c r="I25" i="26"/>
  <c r="K25" i="26" s="1"/>
  <c r="I13" i="26"/>
  <c r="K13" i="26" s="1"/>
  <c r="L16" i="26"/>
  <c r="N16" i="26" s="1"/>
  <c r="C44" i="26"/>
  <c r="E44" i="26" s="1"/>
  <c r="C32" i="26"/>
  <c r="E32" i="26" s="1"/>
  <c r="I39" i="26"/>
  <c r="K39" i="26" s="1"/>
  <c r="D15" i="26"/>
  <c r="D39" i="26"/>
  <c r="D47" i="26"/>
  <c r="G40" i="26"/>
  <c r="G47" i="26"/>
  <c r="Q48" i="26"/>
  <c r="Q40" i="26"/>
  <c r="Q32" i="26"/>
  <c r="Q24" i="26"/>
  <c r="S24" i="26" s="1"/>
  <c r="Q16" i="26"/>
  <c r="S16" i="26" s="1"/>
  <c r="Q8" i="26"/>
  <c r="U4" i="26"/>
  <c r="U11" i="26"/>
  <c r="U43" i="26"/>
  <c r="U35" i="26"/>
  <c r="U27" i="26"/>
  <c r="Y30" i="26"/>
  <c r="I24" i="26"/>
  <c r="K24" i="26" s="1"/>
  <c r="I11" i="26"/>
  <c r="K11" i="26" s="1"/>
  <c r="L15" i="26"/>
  <c r="N15" i="26" s="1"/>
  <c r="C42" i="26"/>
  <c r="E42" i="26" s="1"/>
  <c r="C30" i="26"/>
  <c r="E30" i="26" s="1"/>
  <c r="I32" i="26"/>
  <c r="K32" i="26" s="1"/>
  <c r="D14" i="26"/>
  <c r="D38" i="26"/>
  <c r="D46" i="26"/>
  <c r="G39" i="26"/>
  <c r="G46" i="26"/>
  <c r="Q47" i="26"/>
  <c r="Q39" i="26"/>
  <c r="Q31" i="26"/>
  <c r="Q23" i="26"/>
  <c r="Q15" i="26"/>
  <c r="Q7" i="26"/>
  <c r="U10" i="26"/>
  <c r="U50" i="26"/>
  <c r="U42" i="26"/>
  <c r="U34" i="26"/>
  <c r="U26" i="26"/>
  <c r="U18" i="26"/>
  <c r="U32" i="26"/>
  <c r="Q28" i="26"/>
  <c r="S28" i="26" s="1"/>
  <c r="U39" i="26"/>
  <c r="F9" i="26"/>
  <c r="H9" i="26" s="1"/>
  <c r="C33" i="26"/>
  <c r="E33" i="26" s="1"/>
  <c r="Q49" i="26"/>
  <c r="Q25" i="26"/>
  <c r="F26" i="26"/>
  <c r="H26" i="26" s="1"/>
  <c r="I23" i="26"/>
  <c r="K23" i="26" s="1"/>
  <c r="I9" i="26"/>
  <c r="K9" i="26" s="1"/>
  <c r="L8" i="26"/>
  <c r="N8" i="26" s="1"/>
  <c r="C41" i="26"/>
  <c r="E41" i="26" s="1"/>
  <c r="C28" i="26"/>
  <c r="E28" i="26" s="1"/>
  <c r="I31" i="26"/>
  <c r="K31" i="26" s="1"/>
  <c r="Q46" i="26"/>
  <c r="S46" i="26" s="1"/>
  <c r="Q38" i="26"/>
  <c r="Q30" i="26"/>
  <c r="Q22" i="26"/>
  <c r="S22" i="26" s="1"/>
  <c r="Q14" i="26"/>
  <c r="S14" i="26" s="1"/>
  <c r="U9" i="26"/>
  <c r="U49" i="26"/>
  <c r="U41" i="26"/>
  <c r="U25" i="26"/>
  <c r="F41" i="26"/>
  <c r="H41" i="26" s="1"/>
  <c r="F40" i="26"/>
  <c r="H40" i="26" s="1"/>
  <c r="F24" i="26"/>
  <c r="H24" i="26" s="1"/>
  <c r="F48" i="26"/>
  <c r="H48" i="26" s="1"/>
  <c r="F32" i="26"/>
  <c r="H32" i="26" s="1"/>
  <c r="F16" i="26"/>
  <c r="H16" i="26" s="1"/>
  <c r="F8" i="26"/>
  <c r="H8" i="26" s="1"/>
  <c r="L22" i="26"/>
  <c r="N22" i="26" s="1"/>
  <c r="L14" i="26"/>
  <c r="N14" i="26" s="1"/>
  <c r="L6" i="26"/>
  <c r="N6" i="26" s="1"/>
  <c r="F47" i="26"/>
  <c r="H47" i="26" s="1"/>
  <c r="F39" i="26"/>
  <c r="H39" i="26" s="1"/>
  <c r="F31" i="26"/>
  <c r="H31" i="26" s="1"/>
  <c r="I46" i="26"/>
  <c r="K46" i="26" s="1"/>
  <c r="I38" i="26"/>
  <c r="K38" i="26" s="1"/>
  <c r="I30" i="26"/>
  <c r="K30" i="26" s="1"/>
  <c r="F23" i="26"/>
  <c r="H23" i="26" s="1"/>
  <c r="F15" i="26"/>
  <c r="H15" i="26" s="1"/>
  <c r="F7" i="26"/>
  <c r="H7" i="26" s="1"/>
  <c r="I22" i="26"/>
  <c r="K22" i="26" s="1"/>
  <c r="I14" i="26"/>
  <c r="K14" i="26" s="1"/>
  <c r="I6" i="26"/>
  <c r="K6" i="26" s="1"/>
  <c r="L21" i="26"/>
  <c r="N21" i="26" s="1"/>
  <c r="L13" i="26"/>
  <c r="N13" i="26" s="1"/>
  <c r="L5" i="26"/>
  <c r="N5" i="26" s="1"/>
  <c r="C47" i="26"/>
  <c r="E47" i="26" s="1"/>
  <c r="C39" i="26"/>
  <c r="E39" i="26" s="1"/>
  <c r="C31" i="26"/>
  <c r="E31" i="26" s="1"/>
  <c r="F46" i="26"/>
  <c r="H46" i="26" s="1"/>
  <c r="F38" i="26"/>
  <c r="H38" i="26" s="1"/>
  <c r="F30" i="26"/>
  <c r="H30" i="26" s="1"/>
  <c r="I45" i="26"/>
  <c r="K45" i="26" s="1"/>
  <c r="I37" i="26"/>
  <c r="K37" i="26" s="1"/>
  <c r="I29" i="26"/>
  <c r="K29" i="26" s="1"/>
  <c r="F6" i="26"/>
  <c r="H6" i="26" s="1"/>
  <c r="I36" i="26"/>
  <c r="K36" i="26" s="1"/>
  <c r="F49" i="26"/>
  <c r="H49" i="26" s="1"/>
  <c r="F22" i="26"/>
  <c r="H22" i="26" s="1"/>
  <c r="F14" i="26"/>
  <c r="H14" i="26" s="1"/>
  <c r="L20" i="26"/>
  <c r="N20" i="26" s="1"/>
  <c r="L12" i="26"/>
  <c r="N12" i="26" s="1"/>
  <c r="L4" i="26"/>
  <c r="N4" i="26" s="1"/>
  <c r="F45" i="26"/>
  <c r="H45" i="26" s="1"/>
  <c r="F37" i="26"/>
  <c r="H37" i="26" s="1"/>
  <c r="F29" i="26"/>
  <c r="H29" i="26" s="1"/>
  <c r="F21" i="26"/>
  <c r="H21" i="26" s="1"/>
  <c r="F13" i="26"/>
  <c r="H13" i="26" s="1"/>
  <c r="F5" i="26"/>
  <c r="H5" i="26" s="1"/>
  <c r="I20" i="26"/>
  <c r="K20" i="26" s="1"/>
  <c r="I12" i="26"/>
  <c r="K12" i="26" s="1"/>
  <c r="I4" i="26"/>
  <c r="K4" i="26" s="1"/>
  <c r="L19" i="26"/>
  <c r="N19" i="26" s="1"/>
  <c r="L11" i="26"/>
  <c r="N11" i="26" s="1"/>
  <c r="C27" i="26"/>
  <c r="E27" i="26" s="1"/>
  <c r="C45" i="26"/>
  <c r="E45" i="26" s="1"/>
  <c r="C37" i="26"/>
  <c r="E37" i="26" s="1"/>
  <c r="C29" i="26"/>
  <c r="E29" i="26" s="1"/>
  <c r="F44" i="26"/>
  <c r="H44" i="26" s="1"/>
  <c r="F36" i="26"/>
  <c r="H36" i="26" s="1"/>
  <c r="F28" i="26"/>
  <c r="H28" i="26" s="1"/>
  <c r="I43" i="26"/>
  <c r="K43" i="26" s="1"/>
  <c r="I35" i="26"/>
  <c r="K35" i="26" s="1"/>
  <c r="F33" i="26"/>
  <c r="H33" i="26" s="1"/>
  <c r="L3" i="26"/>
  <c r="N3" i="26" s="1"/>
  <c r="F12" i="26"/>
  <c r="H12" i="26" s="1"/>
  <c r="L10" i="26"/>
  <c r="N10" i="26" s="1"/>
  <c r="I34" i="26"/>
  <c r="K34" i="26" s="1"/>
  <c r="F20" i="26"/>
  <c r="H20" i="26" s="1"/>
  <c r="F4" i="26"/>
  <c r="H4" i="26" s="1"/>
  <c r="L26" i="26"/>
  <c r="N26" i="26" s="1"/>
  <c r="L18" i="26"/>
  <c r="N18" i="26" s="1"/>
  <c r="F27" i="26"/>
  <c r="H27" i="26" s="1"/>
  <c r="F43" i="26"/>
  <c r="H43" i="26" s="1"/>
  <c r="F35" i="26"/>
  <c r="H35" i="26" s="1"/>
  <c r="I42" i="26"/>
  <c r="K42" i="26" s="1"/>
  <c r="I3" i="26"/>
  <c r="K3" i="26" s="1"/>
  <c r="F19" i="26"/>
  <c r="H19" i="26" s="1"/>
  <c r="F11" i="26"/>
  <c r="H11" i="26" s="1"/>
  <c r="I26" i="26"/>
  <c r="K26" i="26" s="1"/>
  <c r="I18" i="26"/>
  <c r="K18" i="26" s="1"/>
  <c r="I10" i="26"/>
  <c r="K10" i="26" s="1"/>
  <c r="L25" i="26"/>
  <c r="N25" i="26" s="1"/>
  <c r="L17" i="26"/>
  <c r="N17" i="26" s="1"/>
  <c r="L9" i="26"/>
  <c r="N9" i="26" s="1"/>
  <c r="I27" i="26"/>
  <c r="K27" i="26" s="1"/>
  <c r="C43" i="26"/>
  <c r="E43" i="26" s="1"/>
  <c r="C35" i="26"/>
  <c r="E35" i="26" s="1"/>
  <c r="F50" i="26"/>
  <c r="H50" i="26" s="1"/>
  <c r="F42" i="26"/>
  <c r="H42" i="26" s="1"/>
  <c r="I49" i="26"/>
  <c r="K49" i="26" s="1"/>
  <c r="I41" i="26"/>
  <c r="K41" i="26" s="1"/>
  <c r="J17" i="14"/>
  <c r="H17" i="14"/>
  <c r="I18" i="14" s="1"/>
  <c r="I17" i="14"/>
  <c r="S23" i="26" l="1"/>
  <c r="S50" i="26"/>
  <c r="S39" i="26"/>
  <c r="S34" i="26"/>
  <c r="V34" i="26" s="1"/>
  <c r="S18" i="26"/>
  <c r="S9" i="26"/>
  <c r="S31" i="26"/>
  <c r="V31" i="26" s="1"/>
  <c r="S26" i="26"/>
  <c r="S48" i="26"/>
  <c r="V48" i="26" s="1"/>
  <c r="S42" i="26"/>
  <c r="S47" i="26"/>
  <c r="S30" i="26"/>
  <c r="S8" i="26"/>
  <c r="S49" i="26"/>
  <c r="V49" i="26" s="1"/>
  <c r="S40" i="26"/>
  <c r="V40" i="26" s="1"/>
  <c r="S10" i="26"/>
  <c r="S15" i="26"/>
  <c r="V15" i="26" s="1"/>
  <c r="S13" i="26"/>
  <c r="S32" i="26"/>
  <c r="V32" i="26" s="1"/>
  <c r="S7" i="26"/>
  <c r="V7" i="26" s="1"/>
  <c r="S25" i="26"/>
  <c r="S41" i="26"/>
  <c r="V41" i="26" s="1"/>
  <c r="S33" i="26"/>
  <c r="Z33" i="26" s="1"/>
  <c r="S38" i="26"/>
  <c r="V29" i="26"/>
  <c r="V17" i="26"/>
  <c r="O31" i="26"/>
  <c r="O27" i="26"/>
  <c r="O30" i="26"/>
  <c r="O33" i="26"/>
  <c r="O32" i="26"/>
  <c r="O34" i="26"/>
  <c r="O29" i="26"/>
  <c r="O28" i="26"/>
  <c r="AA78" i="14"/>
  <c r="AI7" i="14" s="1"/>
  <c r="AA86" i="14"/>
  <c r="AA44" i="14"/>
  <c r="AG9" i="14" s="1"/>
  <c r="AA52" i="14"/>
  <c r="AG17" i="14" s="1"/>
  <c r="AA10" i="14"/>
  <c r="AE11" i="14" s="1"/>
  <c r="AA18" i="14"/>
  <c r="AE19" i="14" s="1"/>
  <c r="AA79" i="14"/>
  <c r="AI8" i="14" s="1"/>
  <c r="AA87" i="14"/>
  <c r="AI16" i="14" s="1"/>
  <c r="AA45" i="14"/>
  <c r="AA53" i="14"/>
  <c r="AG18" i="14" s="1"/>
  <c r="AA11" i="14"/>
  <c r="AE12" i="14" s="1"/>
  <c r="AA5" i="14"/>
  <c r="AE6" i="14" s="1"/>
  <c r="AA80" i="14"/>
  <c r="AI9" i="14" s="1"/>
  <c r="AA88" i="14"/>
  <c r="AI17" i="14" s="1"/>
  <c r="AA46" i="14"/>
  <c r="AG11" i="14" s="1"/>
  <c r="AA54" i="14"/>
  <c r="AG19" i="14" s="1"/>
  <c r="AA12" i="14"/>
  <c r="AE13" i="14" s="1"/>
  <c r="AA81" i="14"/>
  <c r="AA89" i="14"/>
  <c r="AI18" i="14" s="1"/>
  <c r="AA47" i="14"/>
  <c r="AG12" i="14" s="1"/>
  <c r="AG6" i="14"/>
  <c r="AA82" i="14"/>
  <c r="AI11" i="14" s="1"/>
  <c r="AA90" i="14"/>
  <c r="AI19" i="14" s="1"/>
  <c r="AA48" i="14"/>
  <c r="AG13" i="14" s="1"/>
  <c r="AA6" i="14"/>
  <c r="AE7" i="14" s="1"/>
  <c r="AA9" i="14"/>
  <c r="AA13" i="14"/>
  <c r="AE14" i="14" s="1"/>
  <c r="AA85" i="14"/>
  <c r="AI14" i="14" s="1"/>
  <c r="AA43" i="14"/>
  <c r="AG8" i="14" s="1"/>
  <c r="AA14" i="14"/>
  <c r="AA51" i="14"/>
  <c r="AG16" i="14" s="1"/>
  <c r="AA83" i="14"/>
  <c r="AI12" i="14" s="1"/>
  <c r="AI6" i="14"/>
  <c r="AA49" i="14"/>
  <c r="AG14" i="14" s="1"/>
  <c r="AA7" i="14"/>
  <c r="AE8" i="14" s="1"/>
  <c r="AA15" i="14"/>
  <c r="AE16" i="14" s="1"/>
  <c r="AA17" i="14"/>
  <c r="AE18" i="14" s="1"/>
  <c r="AA84" i="14"/>
  <c r="AI13" i="14" s="1"/>
  <c r="AA42" i="14"/>
  <c r="AG7" i="14" s="1"/>
  <c r="AA50" i="14"/>
  <c r="AA8" i="14"/>
  <c r="AE9" i="14" s="1"/>
  <c r="AA16" i="14"/>
  <c r="AE17" i="14" s="1"/>
  <c r="J67" i="8"/>
  <c r="J66" i="8"/>
  <c r="J65" i="8"/>
  <c r="J64" i="8"/>
  <c r="J63" i="8"/>
  <c r="I63" i="8"/>
  <c r="J62" i="8"/>
  <c r="I62" i="8"/>
  <c r="J61" i="8"/>
  <c r="I61" i="8"/>
  <c r="J60" i="8"/>
  <c r="I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I47" i="8"/>
  <c r="J46" i="8"/>
  <c r="I46" i="8"/>
  <c r="J45" i="8"/>
  <c r="I45" i="8"/>
  <c r="J44" i="8"/>
  <c r="I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I31" i="8"/>
  <c r="J30" i="8"/>
  <c r="I30" i="8"/>
  <c r="J29" i="8"/>
  <c r="I29" i="8"/>
  <c r="J28" i="8"/>
  <c r="I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I15" i="8"/>
  <c r="J14" i="8"/>
  <c r="I14" i="8"/>
  <c r="J13" i="8"/>
  <c r="I13" i="8"/>
  <c r="J12" i="8"/>
  <c r="I12" i="8"/>
  <c r="J11" i="8"/>
  <c r="J10" i="8"/>
  <c r="J9" i="8"/>
  <c r="J8" i="8"/>
  <c r="J7" i="8"/>
  <c r="J6" i="8"/>
  <c r="J5" i="8"/>
  <c r="J4" i="8"/>
  <c r="I2" i="8"/>
  <c r="I1" i="8"/>
  <c r="V33" i="26" l="1"/>
  <c r="W33" i="26" s="1"/>
  <c r="AA33" i="26" s="1"/>
  <c r="V9" i="26"/>
  <c r="V50" i="26"/>
  <c r="Z34" i="26"/>
  <c r="V23" i="26"/>
  <c r="V25" i="26"/>
  <c r="V16" i="26"/>
  <c r="W31" i="26"/>
  <c r="V24" i="26"/>
  <c r="V47" i="26"/>
  <c r="W34" i="26"/>
  <c r="W32" i="26"/>
  <c r="V26" i="26"/>
  <c r="Z32" i="26"/>
  <c r="V39" i="26"/>
  <c r="V42" i="26"/>
  <c r="V18" i="26"/>
  <c r="V10" i="26"/>
  <c r="V8" i="26"/>
  <c r="Z31" i="26"/>
  <c r="AG4" i="14"/>
  <c r="AG3" i="14"/>
  <c r="AE4" i="14"/>
  <c r="AE3" i="14"/>
  <c r="AA34" i="26" l="1"/>
  <c r="AA32" i="26"/>
  <c r="AA31" i="26"/>
  <c r="V36" i="26"/>
  <c r="V11" i="26"/>
  <c r="V3" i="26"/>
  <c r="V28" i="26"/>
  <c r="W28" i="26" s="1"/>
  <c r="Z28" i="26"/>
  <c r="V44" i="26"/>
  <c r="V12" i="26"/>
  <c r="V4" i="26"/>
  <c r="V35" i="26"/>
  <c r="V20" i="26"/>
  <c r="V43" i="26"/>
  <c r="V19" i="26"/>
  <c r="Z27" i="26"/>
  <c r="V27" i="26"/>
  <c r="W27" i="26" s="1"/>
  <c r="O49" i="26"/>
  <c r="W49" i="26" s="1"/>
  <c r="O48" i="26"/>
  <c r="W48" i="26" s="1"/>
  <c r="O43" i="26"/>
  <c r="O50" i="26"/>
  <c r="W50" i="26" s="1"/>
  <c r="O47" i="26"/>
  <c r="W47" i="26" s="1"/>
  <c r="O44" i="26"/>
  <c r="O46" i="26"/>
  <c r="O45" i="26"/>
  <c r="O40" i="26"/>
  <c r="W40" i="26" s="1"/>
  <c r="O42" i="26"/>
  <c r="W42" i="26" s="1"/>
  <c r="O39" i="26"/>
  <c r="W39" i="26" s="1"/>
  <c r="O35" i="26"/>
  <c r="O38" i="26"/>
  <c r="O41" i="26"/>
  <c r="W41" i="26" s="1"/>
  <c r="O37" i="26"/>
  <c r="O36" i="26"/>
  <c r="Y50" i="26" l="1"/>
  <c r="Z50" i="26" s="1"/>
  <c r="AA50" i="26" s="1"/>
  <c r="Y36" i="26"/>
  <c r="Z36" i="26" s="1"/>
  <c r="Y48" i="26"/>
  <c r="Z48" i="26" s="1"/>
  <c r="AA48" i="26" s="1"/>
  <c r="Y46" i="26"/>
  <c r="Z46" i="26" s="1"/>
  <c r="Y38" i="26"/>
  <c r="Z38" i="26" s="1"/>
  <c r="Y42" i="26"/>
  <c r="Z42" i="26" s="1"/>
  <c r="AA42" i="26" s="1"/>
  <c r="Y40" i="26"/>
  <c r="Z40" i="26" s="1"/>
  <c r="AA40" i="26" s="1"/>
  <c r="Y44" i="26"/>
  <c r="Z44" i="26" s="1"/>
  <c r="Y4" i="26"/>
  <c r="Z4" i="26" s="1"/>
  <c r="Y18" i="26"/>
  <c r="Z18" i="26" s="1"/>
  <c r="Y12" i="26"/>
  <c r="Z12" i="26" s="1"/>
  <c r="Y14" i="26"/>
  <c r="Z14" i="26" s="1"/>
  <c r="Y16" i="26"/>
  <c r="Z16" i="26" s="1"/>
  <c r="Y26" i="26"/>
  <c r="Z26" i="26" s="1"/>
  <c r="Y22" i="26"/>
  <c r="Z22" i="26" s="1"/>
  <c r="Y10" i="26"/>
  <c r="Z10" i="26" s="1"/>
  <c r="Y24" i="26"/>
  <c r="Z24" i="26" s="1"/>
  <c r="Y20" i="26"/>
  <c r="Z20" i="26" s="1"/>
  <c r="Y8" i="26"/>
  <c r="Z8" i="26" s="1"/>
  <c r="Y6" i="26"/>
  <c r="Z6" i="26" s="1"/>
  <c r="Y5" i="26"/>
  <c r="Z5" i="26" s="1"/>
  <c r="Y15" i="26"/>
  <c r="Z15" i="26" s="1"/>
  <c r="Y25" i="26"/>
  <c r="Z25" i="26" s="1"/>
  <c r="Y11" i="26"/>
  <c r="Z11" i="26" s="1"/>
  <c r="Y21" i="26"/>
  <c r="Z21" i="26" s="1"/>
  <c r="Y19" i="26"/>
  <c r="Z19" i="26" s="1"/>
  <c r="Y13" i="26"/>
  <c r="Z13" i="26" s="1"/>
  <c r="Y9" i="26"/>
  <c r="Z9" i="26" s="1"/>
  <c r="Y7" i="26"/>
  <c r="Z7" i="26" s="1"/>
  <c r="Y23" i="26"/>
  <c r="Z23" i="26" s="1"/>
  <c r="Y17" i="26"/>
  <c r="Z17" i="26" s="1"/>
  <c r="Y3" i="26"/>
  <c r="Z3" i="26" s="1"/>
  <c r="Y37" i="26"/>
  <c r="Z37" i="26" s="1"/>
  <c r="Y35" i="26"/>
  <c r="Z35" i="26" s="1"/>
  <c r="Y41" i="26"/>
  <c r="Z41" i="26" s="1"/>
  <c r="AA41" i="26" s="1"/>
  <c r="Y47" i="26"/>
  <c r="Z47" i="26" s="1"/>
  <c r="AA47" i="26" s="1"/>
  <c r="Y45" i="26"/>
  <c r="Z45" i="26" s="1"/>
  <c r="Y49" i="26"/>
  <c r="Z49" i="26" s="1"/>
  <c r="AA49" i="26" s="1"/>
  <c r="Y39" i="26"/>
  <c r="Z39" i="26" s="1"/>
  <c r="AA39" i="26" s="1"/>
  <c r="Y43" i="26"/>
  <c r="Z43" i="26" s="1"/>
  <c r="AA27" i="26"/>
  <c r="W43" i="26"/>
  <c r="W44" i="26"/>
  <c r="V21" i="26"/>
  <c r="V30" i="26"/>
  <c r="W30" i="26" s="1"/>
  <c r="Z30" i="26"/>
  <c r="W36" i="26"/>
  <c r="V37" i="26"/>
  <c r="W37" i="26" s="1"/>
  <c r="V45" i="26"/>
  <c r="W45" i="26" s="1"/>
  <c r="AA28" i="26"/>
  <c r="V22" i="26"/>
  <c r="V46" i="26"/>
  <c r="W46" i="26" s="1"/>
  <c r="W35" i="26"/>
  <c r="V13" i="26"/>
  <c r="V5" i="26"/>
  <c r="V38" i="26"/>
  <c r="W38" i="26" s="1"/>
  <c r="W29" i="26"/>
  <c r="Z29" i="26"/>
  <c r="V6" i="26"/>
  <c r="V14" i="26"/>
  <c r="AA36" i="26" l="1"/>
  <c r="AA43" i="26"/>
  <c r="AA44" i="26"/>
  <c r="AA35" i="26"/>
  <c r="AA45" i="26"/>
  <c r="AA46" i="26"/>
  <c r="AA38" i="26"/>
  <c r="AA37" i="26"/>
  <c r="AA29" i="26"/>
  <c r="AA30" i="26"/>
  <c r="C14" i="26" l="1"/>
  <c r="O14" i="26" s="1"/>
  <c r="W14" i="26" s="1"/>
  <c r="AA14" i="26" s="1"/>
  <c r="C6" i="26"/>
  <c r="O6" i="26" s="1"/>
  <c r="W6" i="26" s="1"/>
  <c r="AA6" i="26" s="1"/>
  <c r="E6" i="26"/>
  <c r="C10" i="26"/>
  <c r="O10" i="26" s="1"/>
  <c r="W10" i="26" s="1"/>
  <c r="AA10" i="26" s="1"/>
  <c r="E10" i="26"/>
  <c r="C23" i="26"/>
  <c r="E23" i="26" s="1"/>
  <c r="C22" i="26"/>
  <c r="O22" i="26" s="1"/>
  <c r="W22" i="26" s="1"/>
  <c r="AA22" i="26" s="1"/>
  <c r="C17" i="26"/>
  <c r="O17" i="26" s="1"/>
  <c r="W17" i="26" s="1"/>
  <c r="AA17" i="26" s="1"/>
  <c r="E17" i="26"/>
  <c r="C8" i="26"/>
  <c r="O8" i="26" s="1"/>
  <c r="W8" i="26" s="1"/>
  <c r="AA8" i="26" s="1"/>
  <c r="E8" i="26"/>
  <c r="C19" i="26"/>
  <c r="E19" i="26" s="1"/>
  <c r="C13" i="26"/>
  <c r="O13" i="26" s="1"/>
  <c r="W13" i="26" s="1"/>
  <c r="AA13" i="26" s="1"/>
  <c r="C25" i="26"/>
  <c r="O25" i="26" s="1"/>
  <c r="W25" i="26" s="1"/>
  <c r="AA25" i="26" s="1"/>
  <c r="E25" i="26"/>
  <c r="C9" i="26"/>
  <c r="O9" i="26" s="1"/>
  <c r="W9" i="26" s="1"/>
  <c r="AA9" i="26" s="1"/>
  <c r="E9" i="26"/>
  <c r="C16" i="26"/>
  <c r="E16" i="26" s="1"/>
  <c r="C4" i="26"/>
  <c r="O4" i="26" s="1"/>
  <c r="W4" i="26" s="1"/>
  <c r="AA4" i="26" s="1"/>
  <c r="C24" i="26"/>
  <c r="O24" i="26" s="1"/>
  <c r="W24" i="26" s="1"/>
  <c r="AA24" i="26" s="1"/>
  <c r="C12" i="26"/>
  <c r="O12" i="26" s="1"/>
  <c r="W12" i="26" s="1"/>
  <c r="AA12" i="26" s="1"/>
  <c r="E12" i="26"/>
  <c r="C7" i="26"/>
  <c r="O7" i="26" s="1"/>
  <c r="W7" i="26" s="1"/>
  <c r="AA7" i="26" s="1"/>
  <c r="C18" i="26"/>
  <c r="O18" i="26" s="1"/>
  <c r="W18" i="26" s="1"/>
  <c r="AA18" i="26" s="1"/>
  <c r="E18" i="26"/>
  <c r="C5" i="26"/>
  <c r="O5" i="26" s="1"/>
  <c r="W5" i="26" s="1"/>
  <c r="AA5" i="26" s="1"/>
  <c r="E5" i="26"/>
  <c r="C21" i="26"/>
  <c r="O21" i="26" s="1"/>
  <c r="W21" i="26" s="1"/>
  <c r="AA21" i="26" s="1"/>
  <c r="C15" i="26"/>
  <c r="O15" i="26" s="1"/>
  <c r="W15" i="26" s="1"/>
  <c r="AA15" i="26" s="1"/>
  <c r="E15" i="26"/>
  <c r="C20" i="26"/>
  <c r="E20" i="26" s="1"/>
  <c r="C3" i="26"/>
  <c r="O3" i="26" s="1"/>
  <c r="W3" i="26" s="1"/>
  <c r="AA3" i="26" s="1"/>
  <c r="C11" i="26"/>
  <c r="O11" i="26" s="1"/>
  <c r="W11" i="26" s="1"/>
  <c r="AA11" i="26" s="1"/>
  <c r="E4" i="26" l="1"/>
  <c r="E24" i="26"/>
  <c r="E11" i="26"/>
  <c r="E26" i="26"/>
  <c r="O26" i="26"/>
  <c r="W26" i="26" s="1"/>
  <c r="AA26" i="26" s="1"/>
  <c r="O16" i="26"/>
  <c r="W16" i="26" s="1"/>
  <c r="AA16" i="26" s="1"/>
  <c r="O19" i="26"/>
  <c r="W19" i="26" s="1"/>
  <c r="AA19" i="26" s="1"/>
  <c r="E3" i="26"/>
  <c r="E21" i="26"/>
  <c r="E7" i="26"/>
  <c r="O23" i="26"/>
  <c r="W23" i="26" s="1"/>
  <c r="AA23" i="26" s="1"/>
  <c r="O20" i="26"/>
  <c r="W20" i="26" s="1"/>
  <c r="AA20" i="26" s="1"/>
  <c r="E13" i="26"/>
  <c r="E22" i="26"/>
  <c r="E14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Jordan McCollum</author>
  </authors>
  <commentList>
    <comment ref="A1" authorId="0" shapeId="0" xr:uid="{45434FD7-918D-485F-986B-F9FE79FA9FDC}">
      <text>
        <r>
          <rPr>
            <b/>
            <sz val="9"/>
            <color indexed="81"/>
            <rFont val="Tahoma"/>
            <charset val="1"/>
          </rPr>
          <t>Jordan McCollum:</t>
        </r>
        <r>
          <rPr>
            <sz val="9"/>
            <color indexed="81"/>
            <rFont val="Tahoma"/>
            <charset val="1"/>
          </rPr>
          <t xml:space="preserve">
Kept for reference upon change in All Inputs tab, all data controlled from All Inputs tab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54797D9-3728-4BFF-B796-5B5273D9A86D}" keepAlive="1" name="ModelConnection_ExternalData_1" description="Data Model" type="5" refreshedVersion="8" minRefreshableVersion="5" saveData="1">
    <dbPr connection="Data Model Connection" command="Table046  Page 37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468EE776-0CF3-4665-84D9-88597079B59D}" keepAlive="1" name="ModelConnection_ExternalData_10" description="Data Model" type="5" refreshedVersion="8" minRefreshableVersion="5" saveData="1">
    <dbPr connection="Data Model Connection" command="Table036  Page 32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21A531C0-2A2F-4DD3-AC3A-C4030D2DF587}" keepAlive="1" name="ModelConnection_ExternalData_11" description="Data Model" type="5" refreshedVersion="8" minRefreshableVersion="5" saveData="1">
    <dbPr connection="Data Model Connection" command="Table035  Page 31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420EB7C7-17DB-4F5F-B534-731AAB0742A3}" keepAlive="1" name="ModelConnection_ExternalData_12" description="Data Model" type="5" refreshedVersion="8" minRefreshableVersion="5" saveData="1">
    <dbPr connection="Data Model Connection" command="Table034  Page 30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1A2CBA1D-E420-445F-828A-92F5D2D24147}" keepAlive="1" name="ModelConnection_ExternalData_2" description="Data Model" type="5" refreshedVersion="8" minRefreshableVersion="5" saveData="1">
    <dbPr connection="Data Model Connection" command="Table045  Page 37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9E1C9181-27F7-4EEA-A590-9953DDC4E4E6}" keepAlive="1" name="ModelConnection_ExternalData_3" description="Data Model" type="5" refreshedVersion="8" minRefreshableVersion="5" saveData="1">
    <dbPr connection="Data Model Connection" command="Table044  Page 37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84387EB3-4D6B-4E80-A604-BC0F8680D4DB}" keepAlive="1" name="ModelConnection_ExternalData_4" description="Data Model" type="5" refreshedVersion="8" minRefreshableVersion="5" saveData="1">
    <dbPr connection="Data Model Connection" command="Table042  Page 36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AF51BDA2-F92A-45AB-8713-2B4E895FEF08}" keepAlive="1" name="ModelConnection_ExternalData_5" description="Data Model" type="5" refreshedVersion="8" minRefreshableVersion="5" saveData="1">
    <dbPr connection="Data Model Connection" command="Table041  Page 36" commandType="3"/>
    <extLst>
      <ext xmlns:x15="http://schemas.microsoft.com/office/spreadsheetml/2010/11/main" uri="{DE250136-89BD-433C-8126-D09CA5730AF9}">
        <x15:connection id="" model="1"/>
      </ext>
    </extLst>
  </connection>
  <connection id="9" xr16:uid="{C8422DA6-DB56-4A43-ACB7-72C77DB6DAA9}" keepAlive="1" name="ModelConnection_ExternalData_6" description="Data Model" type="5" refreshedVersion="8" minRefreshableVersion="5" saveData="1">
    <dbPr connection="Data Model Connection" command="Table040  Page 36" commandType="3"/>
    <extLst>
      <ext xmlns:x15="http://schemas.microsoft.com/office/spreadsheetml/2010/11/main" uri="{DE250136-89BD-433C-8126-D09CA5730AF9}">
        <x15:connection id="" model="1"/>
      </ext>
    </extLst>
  </connection>
  <connection id="10" xr16:uid="{9C22615E-26A8-477D-BF58-56503D00CFA8}" keepAlive="1" name="ModelConnection_ExternalData_7" description="Data Model" type="5" refreshedVersion="8" minRefreshableVersion="5" saveData="1">
    <dbPr connection="Data Model Connection" command="Table039  Page 35" commandType="3"/>
    <extLst>
      <ext xmlns:x15="http://schemas.microsoft.com/office/spreadsheetml/2010/11/main" uri="{DE250136-89BD-433C-8126-D09CA5730AF9}">
        <x15:connection id="" model="1"/>
      </ext>
    </extLst>
  </connection>
  <connection id="11" xr16:uid="{87CB1072-2737-44A0-B6A0-5F60C9AF856E}" keepAlive="1" name="ModelConnection_ExternalData_8" description="Data Model" type="5" refreshedVersion="8" minRefreshableVersion="5" saveData="1">
    <dbPr connection="Data Model Connection" command="Table038  Page 34" commandType="3"/>
    <extLst>
      <ext xmlns:x15="http://schemas.microsoft.com/office/spreadsheetml/2010/11/main" uri="{DE250136-89BD-433C-8126-D09CA5730AF9}">
        <x15:connection id="" model="1"/>
      </ext>
    </extLst>
  </connection>
  <connection id="12" xr16:uid="{86BF757B-EEBA-475E-A060-798133FCBF76}" keepAlive="1" name="ModelConnection_ExternalData_9" description="Data Model" type="5" refreshedVersion="8" minRefreshableVersion="5" saveData="1">
    <dbPr connection="Data Model Connection" command="Table037  Page 33" commandType="3"/>
    <extLst>
      <ext xmlns:x15="http://schemas.microsoft.com/office/spreadsheetml/2010/11/main" uri="{DE250136-89BD-433C-8126-D09CA5730AF9}">
        <x15:connection id="" model="1"/>
      </ext>
    </extLst>
  </connection>
  <connection id="13" xr16:uid="{CC264D2B-4B3F-41E4-B6C8-1F5F1173DEF6}" name="Query - Table034 (Page 30)" description="Connection to the 'Table034 (Page 30)' query in the workbook." type="100" refreshedVersion="8" minRefreshableVersion="5">
    <extLst>
      <ext xmlns:x15="http://schemas.microsoft.com/office/spreadsheetml/2010/11/main" uri="{DE250136-89BD-433C-8126-D09CA5730AF9}">
        <x15:connection id="01fd01c2-3f29-40b3-9442-0cbf9b3c2cf2"/>
      </ext>
    </extLst>
  </connection>
  <connection id="14" xr16:uid="{C46788FB-ACDF-4B63-B04D-4CD787E49B66}" name="Query - Table035 (Page 31)" description="Connection to the 'Table035 (Page 31)' query in the workbook." type="100" refreshedVersion="8" minRefreshableVersion="5">
    <extLst>
      <ext xmlns:x15="http://schemas.microsoft.com/office/spreadsheetml/2010/11/main" uri="{DE250136-89BD-433C-8126-D09CA5730AF9}">
        <x15:connection id="8763c02e-e2f1-4daf-a182-adc52f2ae1fc"/>
      </ext>
    </extLst>
  </connection>
  <connection id="15" xr16:uid="{A08EEE67-414C-4FB0-A933-ED0324DFA93A}" name="Query - Table036 (Page 32)" description="Connection to the 'Table036 (Page 32)' query in the workbook." type="100" refreshedVersion="8" minRefreshableVersion="5">
    <extLst>
      <ext xmlns:x15="http://schemas.microsoft.com/office/spreadsheetml/2010/11/main" uri="{DE250136-89BD-433C-8126-D09CA5730AF9}">
        <x15:connection id="ffc9b5ad-a396-405d-b8a1-c65874f36131"/>
      </ext>
    </extLst>
  </connection>
  <connection id="16" xr16:uid="{79078D2C-72DB-4DC9-B0D5-CEE7FFC5A440}" name="Query - Table037 (Page 33)" description="Connection to the 'Table037 (Page 33)' query in the workbook." type="100" refreshedVersion="8" minRefreshableVersion="5">
    <extLst>
      <ext xmlns:x15="http://schemas.microsoft.com/office/spreadsheetml/2010/11/main" uri="{DE250136-89BD-433C-8126-D09CA5730AF9}">
        <x15:connection id="0201c1a7-b6bf-4a4b-839e-7d0cac44169a"/>
      </ext>
    </extLst>
  </connection>
  <connection id="17" xr16:uid="{6D799DE7-5206-4F06-BC57-44B000D64C7B}" name="Query - Table038 (Page 34)" description="Connection to the 'Table038 (Page 34)' query in the workbook." type="100" refreshedVersion="8" minRefreshableVersion="5">
    <extLst>
      <ext xmlns:x15="http://schemas.microsoft.com/office/spreadsheetml/2010/11/main" uri="{DE250136-89BD-433C-8126-D09CA5730AF9}">
        <x15:connection id="38c0fdc2-b31e-4a29-ab8f-1d56b7780f2c"/>
      </ext>
    </extLst>
  </connection>
  <connection id="18" xr16:uid="{DF890531-A27D-443B-8B70-198078A9F71B}" keepAlive="1" name="Query - Table039 (Page 26)" description="Connection to the 'Table039 (Page 26)' query in the workbook." type="5" refreshedVersion="8" background="1" saveData="1">
    <dbPr connection="Provider=Microsoft.Mashup.OleDb.1;Data Source=$Workbook$;Location=&quot;Table039 (Page 26)&quot;;Extended Properties=&quot;&quot;" command="SELECT * FROM [Table039 (Page 26)]"/>
  </connection>
  <connection id="19" xr16:uid="{E89DC4C9-FEA5-4E45-BB76-254FA0B970B8}" name="Query - Table039 (Page 35)" description="Connection to the 'Table039 (Page 35)' query in the workbook." type="100" refreshedVersion="8" minRefreshableVersion="5">
    <extLst>
      <ext xmlns:x15="http://schemas.microsoft.com/office/spreadsheetml/2010/11/main" uri="{DE250136-89BD-433C-8126-D09CA5730AF9}">
        <x15:connection id="c9541ef8-2ea6-4a89-9d4f-1aa251a9c6c7"/>
      </ext>
    </extLst>
  </connection>
  <connection id="20" xr16:uid="{67988BEB-4F1A-4EED-9654-44B3DADD716B}" name="Query - Table040 (Page 36)" description="Connection to the 'Table040 (Page 36)' query in the workbook." type="100" refreshedVersion="8" minRefreshableVersion="5">
    <extLst>
      <ext xmlns:x15="http://schemas.microsoft.com/office/spreadsheetml/2010/11/main" uri="{DE250136-89BD-433C-8126-D09CA5730AF9}">
        <x15:connection id="b8f4f156-84c9-458c-a493-12fbea173d22"/>
      </ext>
    </extLst>
  </connection>
  <connection id="21" xr16:uid="{88AB5EBA-F5B9-470B-B9A0-AC5FC770BEA0}" name="Query - Table041 (Page 36)" description="Connection to the 'Table041 (Page 36)' query in the workbook." type="100" refreshedVersion="8" minRefreshableVersion="5">
    <extLst>
      <ext xmlns:x15="http://schemas.microsoft.com/office/spreadsheetml/2010/11/main" uri="{DE250136-89BD-433C-8126-D09CA5730AF9}">
        <x15:connection id="e76239f3-9cde-40c2-b4de-040fe5a204e7"/>
      </ext>
    </extLst>
  </connection>
  <connection id="22" xr16:uid="{2F508B74-5238-4361-972E-F1B77F045422}" name="Query - Table042 (Page 36)" description="Connection to the 'Table042 (Page 36)' query in the workbook." type="100" refreshedVersion="8" minRefreshableVersion="5">
    <extLst>
      <ext xmlns:x15="http://schemas.microsoft.com/office/spreadsheetml/2010/11/main" uri="{DE250136-89BD-433C-8126-D09CA5730AF9}">
        <x15:connection id="3f9f8b40-17c4-428e-86bd-ef37b887523c"/>
      </ext>
    </extLst>
  </connection>
  <connection id="23" xr16:uid="{C972EEBC-2903-4F50-8B09-99E6576EADC2}" name="Query - Table044 (Page 37)" description="Connection to the 'Table044 (Page 37)' query in the workbook." type="100" refreshedVersion="8" minRefreshableVersion="5">
    <extLst>
      <ext xmlns:x15="http://schemas.microsoft.com/office/spreadsheetml/2010/11/main" uri="{DE250136-89BD-433C-8126-D09CA5730AF9}">
        <x15:connection id="f95d5d44-afd8-46ae-919a-9b9333522e4e"/>
      </ext>
    </extLst>
  </connection>
  <connection id="24" xr16:uid="{8CFCF077-5863-4F09-9E40-01B94FABAD94}" name="Query - Table045 (Page 37)" description="Connection to the 'Table045 (Page 37)' query in the workbook." type="100" refreshedVersion="8" minRefreshableVersion="5">
    <extLst>
      <ext xmlns:x15="http://schemas.microsoft.com/office/spreadsheetml/2010/11/main" uri="{DE250136-89BD-433C-8126-D09CA5730AF9}">
        <x15:connection id="f7d3db2e-9bfd-4a01-b0cb-486dcd150532"/>
      </ext>
    </extLst>
  </connection>
  <connection id="25" xr16:uid="{48A3C0BA-38A4-49C9-B0D5-3BC3425AEFCE}" name="Query - Table046 (Page 37)" description="Connection to the 'Table046 (Page 37)' query in the workbook." type="100" refreshedVersion="8" minRefreshableVersion="5">
    <extLst>
      <ext xmlns:x15="http://schemas.microsoft.com/office/spreadsheetml/2010/11/main" uri="{DE250136-89BD-433C-8126-D09CA5730AF9}">
        <x15:connection id="2c8a6a36-6f52-4056-b779-a5142b340f39"/>
      </ext>
    </extLst>
  </connection>
  <connection id="26" xr16:uid="{1FB79A49-6502-47D5-8868-D769A63130A7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<sst xmlns="http://schemas.openxmlformats.org/spreadsheetml/2006/main" count="1396" uniqueCount="322">
  <si>
    <t>Figure 6.8 - Composition of a residential electricity bill</t>
  </si>
  <si>
    <r>
      <t xml:space="preserve">kWh: kilowatt hour.
</t>
    </r>
    <r>
      <rPr>
        <b/>
        <sz val="9"/>
        <rFont val="Calibri"/>
        <family val="2"/>
        <scheme val="minor"/>
      </rPr>
      <t/>
    </r>
  </si>
  <si>
    <r>
      <rPr>
        <b/>
        <sz val="9"/>
        <rFont val="Calibri"/>
        <family val="2"/>
        <scheme val="minor"/>
      </rPr>
      <t>Note:</t>
    </r>
    <r>
      <rPr>
        <sz val="9"/>
        <rFont val="Calibri"/>
        <family val="2"/>
        <scheme val="minor"/>
      </rPr>
      <t xml:space="preserve"> Data are estimates for 2020–21. Average residential customer prices excluding GST. Percentages may not add to 100% due to rounding.</t>
    </r>
  </si>
  <si>
    <r>
      <rPr>
        <b/>
        <sz val="9"/>
        <rFont val="Calibri"/>
        <family val="2"/>
        <scheme val="minor"/>
      </rPr>
      <t xml:space="preserve">Source: </t>
    </r>
    <r>
      <rPr>
        <sz val="9"/>
        <rFont val="Calibri"/>
        <family val="2"/>
        <scheme val="minor"/>
      </rPr>
      <t>AEMC, Residential electricity price trends 2020, Final report, December 2020.</t>
    </r>
  </si>
  <si>
    <t>Cents per kWh</t>
  </si>
  <si>
    <t>Queensland</t>
  </si>
  <si>
    <t>NSW</t>
  </si>
  <si>
    <t>Victoria</t>
  </si>
  <si>
    <t>South Australia</t>
  </si>
  <si>
    <t>Tasmania</t>
  </si>
  <si>
    <t>ACT</t>
  </si>
  <si>
    <t>NEM</t>
  </si>
  <si>
    <t xml:space="preserve">Wholesale </t>
  </si>
  <si>
    <t>Network</t>
  </si>
  <si>
    <t>Environmental</t>
  </si>
  <si>
    <t>Retail costs and margin</t>
  </si>
  <si>
    <t>Retail electricity price</t>
  </si>
  <si>
    <t>Figure 6.9 - Composition of a residential gas bill</t>
  </si>
  <si>
    <r>
      <t xml:space="preserve">MJ, megajoule.
</t>
    </r>
    <r>
      <rPr>
        <b/>
        <sz val="9"/>
        <rFont val="Calibri"/>
        <family val="2"/>
        <scheme val="minor"/>
      </rPr>
      <t/>
    </r>
  </si>
  <si>
    <r>
      <rPr>
        <b/>
        <sz val="9"/>
        <rFont val="Calibri"/>
        <family val="2"/>
        <scheme val="minor"/>
      </rPr>
      <t xml:space="preserve">Note: </t>
    </r>
    <r>
      <rPr>
        <sz val="9"/>
        <rFont val="Calibri"/>
        <family val="2"/>
        <scheme val="minor"/>
      </rPr>
      <t>Data are estimates at 2017. Average residential customer prices excluding GST (real $2018–19). Percentages may not add to 100% due to rounding.</t>
    </r>
  </si>
  <si>
    <r>
      <rPr>
        <b/>
        <sz val="9"/>
        <rFont val="Calibri"/>
        <family val="2"/>
        <scheme val="minor"/>
      </rPr>
      <t xml:space="preserve">Source: </t>
    </r>
    <r>
      <rPr>
        <sz val="9"/>
        <rFont val="Calibri"/>
        <family val="2"/>
        <scheme val="minor"/>
      </rPr>
      <t xml:space="preserve">Oakley Greenwood, Gas price trends review 2017, March 2018. </t>
    </r>
  </si>
  <si>
    <t>Cents per MJ</t>
  </si>
  <si>
    <t>National</t>
  </si>
  <si>
    <t>Total</t>
  </si>
  <si>
    <t>Figure 6.10 - Energy retail price indices (inflation adjusted)</t>
  </si>
  <si>
    <r>
      <rPr>
        <b/>
        <sz val="9"/>
        <color theme="1"/>
        <rFont val="Calibri"/>
        <family val="2"/>
        <scheme val="minor"/>
      </rPr>
      <t>Note:</t>
    </r>
    <r>
      <rPr>
        <sz val="9"/>
        <color theme="1"/>
        <rFont val="Calibri"/>
        <family val="2"/>
        <scheme val="minor"/>
      </rPr>
      <t xml:space="preserve"> Consumer price index electricity and gas series for each region, deflated by the consumer price index for all groups. Data at December quarter each year.
</t>
    </r>
  </si>
  <si>
    <r>
      <rPr>
        <b/>
        <sz val="9"/>
        <color theme="1"/>
        <rFont val="Calibri"/>
        <family val="2"/>
        <scheme val="minor"/>
      </rPr>
      <t xml:space="preserve">Source: </t>
    </r>
    <r>
      <rPr>
        <sz val="9"/>
        <color theme="1"/>
        <rFont val="Calibri"/>
        <family val="2"/>
        <scheme val="minor"/>
      </rPr>
      <t>ABS, Consumer price index, cat no 6401.0, various years.</t>
    </r>
  </si>
  <si>
    <t>Index value - electricity</t>
  </si>
  <si>
    <t>Brisbane</t>
  </si>
  <si>
    <t>Sydney</t>
  </si>
  <si>
    <t>Melbourne</t>
  </si>
  <si>
    <t>Adelaide</t>
  </si>
  <si>
    <t>Hobart</t>
  </si>
  <si>
    <t>Canberra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</si>
  <si>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</si>
  <si>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</si>
  <si>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</si>
  <si>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</si>
  <si>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</si>
  <si>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</si>
  <si>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</si>
  <si>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</si>
  <si>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</si>
  <si>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</si>
  <si>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</si>
  <si>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</si>
  <si>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</si>
  <si>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</si>
  <si>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</si>
  <si>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</si>
  <si>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</si>
  <si>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</si>
  <si>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</si>
  <si>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Index value - gas</t>
  </si>
  <si>
    <t>Levelised system cost ($/MWh)</t>
  </si>
  <si>
    <t>Cost element</t>
  </si>
  <si>
    <t>Scenario</t>
  </si>
  <si>
    <t>Contribution to system unit cost ($/MWh)</t>
  </si>
  <si>
    <t>Fossil capex</t>
  </si>
  <si>
    <t>'Keep coal'
scenario</t>
  </si>
  <si>
    <t>Fossil FOM</t>
  </si>
  <si>
    <t>Fossil VOM</t>
  </si>
  <si>
    <t>VRE capex</t>
  </si>
  <si>
    <t>VRE O&amp;M</t>
  </si>
  <si>
    <t>Storage capex</t>
  </si>
  <si>
    <t>Storage O&amp;M</t>
  </si>
  <si>
    <t>REZ transmission</t>
  </si>
  <si>
    <t>New interconnectors</t>
  </si>
  <si>
    <t>Syncons</t>
  </si>
  <si>
    <t>70 per cent
renewables</t>
  </si>
  <si>
    <t>90 per cent
renewables</t>
  </si>
  <si>
    <t>Case</t>
  </si>
  <si>
    <t>Transmission 
Type</t>
  </si>
  <si>
    <t>Energy 
Value  (GJ/d)</t>
  </si>
  <si>
    <t>Storage (Hours)</t>
  </si>
  <si>
    <t>Transmission
Length (km)</t>
  </si>
  <si>
    <t>CAPEX ($AUD)</t>
  </si>
  <si>
    <t>Annual OPEX - Year 0 ($AUD)</t>
  </si>
  <si>
    <t>Levelised Cost ($AUD)</t>
  </si>
  <si>
    <t>AC-10-0-25</t>
  </si>
  <si>
    <t>AC</t>
  </si>
  <si>
    <t>AC-10-0-100</t>
  </si>
  <si>
    <t>AC-10-0-250</t>
  </si>
  <si>
    <t>AC-10-0-500</t>
  </si>
  <si>
    <t>DC-10-0-25</t>
  </si>
  <si>
    <t>DC</t>
  </si>
  <si>
    <t>DC-10-0-100</t>
  </si>
  <si>
    <t>DC-10-0-250</t>
  </si>
  <si>
    <t>DC-10-0-500</t>
  </si>
  <si>
    <t>HG-10-0-25</t>
  </si>
  <si>
    <t>Hydrogen</t>
  </si>
  <si>
    <t>HG-10-0-100</t>
  </si>
  <si>
    <t>HG-10-0-250</t>
  </si>
  <si>
    <t>HG-10-0-500</t>
  </si>
  <si>
    <t>NG-10-0-25</t>
  </si>
  <si>
    <t>Natural Gas</t>
  </si>
  <si>
    <t>NG-10-0-100</t>
  </si>
  <si>
    <t>NG-10-0-250</t>
  </si>
  <si>
    <t>NG-10-0-500</t>
  </si>
  <si>
    <t>AC-50-0-25</t>
  </si>
  <si>
    <t>AC-50-0-100</t>
  </si>
  <si>
    <t>AC-50-0-250</t>
  </si>
  <si>
    <t>AC-50-0-500</t>
  </si>
  <si>
    <t>DC-50-0-25</t>
  </si>
  <si>
    <t>DC-50-0-100</t>
  </si>
  <si>
    <t>DC-50-0-250</t>
  </si>
  <si>
    <t>DC-50-0-500</t>
  </si>
  <si>
    <t>HG-50-0-25</t>
  </si>
  <si>
    <t>HG-50-0-100</t>
  </si>
  <si>
    <t>HG-50-0-250</t>
  </si>
  <si>
    <t>HG-50-0-500</t>
  </si>
  <si>
    <t>NG-50-0-25</t>
  </si>
  <si>
    <t>NG-50-0-100</t>
  </si>
  <si>
    <t>NG-50-0-250</t>
  </si>
  <si>
    <t>NG-50-0-500</t>
  </si>
  <si>
    <t>AC-250-0-25</t>
  </si>
  <si>
    <t>AC-250-0-100</t>
  </si>
  <si>
    <t>AC-250-0-250</t>
  </si>
  <si>
    <t>AC-250-0-500</t>
  </si>
  <si>
    <t>DC-250-0-25</t>
  </si>
  <si>
    <t>DC-250-0-100</t>
  </si>
  <si>
    <t>DC-250-0-250</t>
  </si>
  <si>
    <t>DC-250-0-500</t>
  </si>
  <si>
    <t>HG-250-0-25</t>
  </si>
  <si>
    <t>HG-250-0-100</t>
  </si>
  <si>
    <t>HG-250-0-250</t>
  </si>
  <si>
    <t>HG-250-0-500</t>
  </si>
  <si>
    <t>NG-250-0-25</t>
  </si>
  <si>
    <t>NG-250-0-100</t>
  </si>
  <si>
    <t>NG-250-0-250</t>
  </si>
  <si>
    <t>NG-250-0-500</t>
  </si>
  <si>
    <t>AC-500-0-25</t>
  </si>
  <si>
    <t>AC-500-0-100</t>
  </si>
  <si>
    <t>AC-500-0-250</t>
  </si>
  <si>
    <t>AC-500-0-500</t>
  </si>
  <si>
    <t>DC-500-0-25</t>
  </si>
  <si>
    <t>DC-500-0-100</t>
  </si>
  <si>
    <t>DC-500-0-250</t>
  </si>
  <si>
    <t>DC-500-0-500</t>
  </si>
  <si>
    <t>HG-500-0-25</t>
  </si>
  <si>
    <t>HG-500-0-100</t>
  </si>
  <si>
    <t>HG-500-0-250</t>
  </si>
  <si>
    <t>HG-500-0-500</t>
  </si>
  <si>
    <t>NG-500-0-25</t>
  </si>
  <si>
    <t>NG-500-0-100</t>
  </si>
  <si>
    <t>NG-500-0-250</t>
  </si>
  <si>
    <t>NG-500-0-500</t>
  </si>
  <si>
    <t>Low H2 Inf Cost Premium</t>
  </si>
  <si>
    <t>High H2 Inf Cost Premium</t>
  </si>
  <si>
    <t>c/kWh</t>
  </si>
  <si>
    <t>$/MWh</t>
  </si>
  <si>
    <t>https://www.csiro.au/en/news/news-releases/2022/gencost-2022#page=57</t>
  </si>
  <si>
    <t>Column1</t>
  </si>
  <si>
    <t>Column2</t>
  </si>
  <si>
    <t>Column3</t>
  </si>
  <si>
    <t>Column4</t>
  </si>
  <si>
    <t>Archetype 1</t>
  </si>
  <si>
    <t>Archetype 2</t>
  </si>
  <si>
    <t>Archetype 3</t>
  </si>
  <si>
    <t>Archetype</t>
  </si>
  <si>
    <t>High</t>
  </si>
  <si>
    <t>Typical</t>
  </si>
  <si>
    <t>Low</t>
  </si>
  <si>
    <t>$2,690</t>
  </si>
  <si>
    <t>$551</t>
  </si>
  <si>
    <t>$3,517</t>
  </si>
  <si>
    <t>$18,895</t>
  </si>
  <si>
    <t>$3,867</t>
  </si>
  <si>
    <t>$24,703</t>
  </si>
  <si>
    <t>Category</t>
  </si>
  <si>
    <t>Cooking</t>
  </si>
  <si>
    <t>Water heating</t>
  </si>
  <si>
    <t>Space cooling</t>
  </si>
  <si>
    <t>Space heating</t>
  </si>
  <si>
    <t>Power supply upgrade</t>
  </si>
  <si>
    <t>Gas</t>
  </si>
  <si>
    <t>$4,063</t>
  </si>
  <si>
    <t>Electric, Option 1
(split system, whole house)</t>
  </si>
  <si>
    <t>Electric, Option 2
(split system, two rooms)</t>
  </si>
  <si>
    <t>Electric, Option 3
(ducted)</t>
  </si>
  <si>
    <t>$4,730</t>
  </si>
  <si>
    <t>$5,713</t>
  </si>
  <si>
    <t>Install</t>
  </si>
  <si>
    <t>Removal &amp; rectification</t>
  </si>
  <si>
    <t>Replacement appliance</t>
  </si>
  <si>
    <t>Hydrogen appliance uplift</t>
  </si>
  <si>
    <t>Gas + split system (single
room)</t>
  </si>
  <si>
    <t>$3,960</t>
  </si>
  <si>
    <t>$4,427</t>
  </si>
  <si>
    <t>$5,143</t>
  </si>
  <si>
    <t>Gas + split system (single room)</t>
  </si>
  <si>
    <t>Space heating/cooling</t>
  </si>
  <si>
    <t>Gas + evaporative</t>
  </si>
  <si>
    <t>$3,417</t>
  </si>
  <si>
    <t>$4,417</t>
  </si>
  <si>
    <t>$5,567</t>
  </si>
  <si>
    <t>Arch1</t>
  </si>
  <si>
    <t>Cost Type</t>
  </si>
  <si>
    <t>Arch 1</t>
  </si>
  <si>
    <t>Appliance type</t>
  </si>
  <si>
    <t>Arch 2</t>
  </si>
  <si>
    <t>Appliance Type</t>
  </si>
  <si>
    <t>Arch 3</t>
  </si>
  <si>
    <t>https://ahd.csiro.au/dashboards/energy-rating/ncc-climates/</t>
  </si>
  <si>
    <t>Annual Average Consumption</t>
  </si>
  <si>
    <t>https://www.aer.gov.au/system/files/Residential%20energy%20consumption%20benchmarks%20-%209%20December%202020_0.pdf</t>
  </si>
  <si>
    <t>State</t>
  </si>
  <si>
    <t>Count</t>
  </si>
  <si>
    <t>Summer</t>
  </si>
  <si>
    <t>Autumn</t>
  </si>
  <si>
    <t>Winter</t>
  </si>
  <si>
    <t>Spring</t>
  </si>
  <si>
    <t>Annual</t>
  </si>
  <si>
    <t>ACT and TAS</t>
  </si>
  <si>
    <t>QLD</t>
  </si>
  <si>
    <t>SA</t>
  </si>
  <si>
    <t>VIC</t>
  </si>
  <si>
    <t>MJ</t>
  </si>
  <si>
    <t>Gas Use</t>
  </si>
  <si>
    <t>.</t>
  </si>
  <si>
    <t>Elec Max</t>
  </si>
  <si>
    <t>Elec Min</t>
  </si>
  <si>
    <t>Gas Max</t>
  </si>
  <si>
    <t>Gas Min</t>
  </si>
  <si>
    <t>Bill Cost</t>
  </si>
  <si>
    <t>Annual Appliance Costs</t>
  </si>
  <si>
    <t>Appliance Cost</t>
  </si>
  <si>
    <t>https://opennem.org.au/energy/vic1/?range=all&amp;interval=fin-year</t>
  </si>
  <si>
    <t>https://aemo.com.au/energy-systems/gas/declared-wholesale-gas-market-dwgm/data-dwgm/vic-wholesale-price-withdrawals</t>
  </si>
  <si>
    <t>Gas_Date</t>
  </si>
  <si>
    <t>Total Demand</t>
  </si>
  <si>
    <t>ADPrice</t>
  </si>
  <si>
    <t>TotCost</t>
  </si>
  <si>
    <t>Sum:</t>
  </si>
  <si>
    <t>Weighted Average:</t>
  </si>
  <si>
    <t>https://ehb.eu/files/downloads/ehb-report-220428-17h00-interactive-1.pdf</t>
  </si>
  <si>
    <t>Relative repurposing costs from Table 1, EHB April 2022 Report</t>
  </si>
  <si>
    <t>New Terrestrial</t>
  </si>
  <si>
    <t>Repurposed Terrestrial</t>
  </si>
  <si>
    <t>Small</t>
  </si>
  <si>
    <t>Medium</t>
  </si>
  <si>
    <t>Percent Repurposing Cost</t>
  </si>
  <si>
    <t>Med</t>
  </si>
  <si>
    <t>Max:</t>
  </si>
  <si>
    <t>Max of PvP Max:</t>
  </si>
  <si>
    <t>VIC Index 17-20:</t>
  </si>
  <si>
    <t>Net Zero</t>
  </si>
  <si>
    <t>Today</t>
  </si>
  <si>
    <t>H2</t>
  </si>
  <si>
    <t>kWh</t>
  </si>
  <si>
    <t>Pathway</t>
  </si>
  <si>
    <t>Energy Quantum</t>
  </si>
  <si>
    <t>Retail Energy Cost</t>
  </si>
  <si>
    <t>AER Wholesale Cost</t>
  </si>
  <si>
    <t>Scalar</t>
  </si>
  <si>
    <t>AER Network Cost</t>
  </si>
  <si>
    <t>AER Retail Cost</t>
  </si>
  <si>
    <t>AER Environmental Cost</t>
  </si>
  <si>
    <t>c/kWht</t>
  </si>
  <si>
    <t>Annualised Cost</t>
  </si>
  <si>
    <t>Electricity</t>
  </si>
  <si>
    <t>FY2020-21</t>
  </si>
  <si>
    <t>Heat Amenity Case</t>
  </si>
  <si>
    <t>Appliance Efficiency Case</t>
  </si>
  <si>
    <t>Efficiency</t>
  </si>
  <si>
    <t>Input (kWh)</t>
  </si>
  <si>
    <t>Output (kWht)</t>
  </si>
  <si>
    <t>Retail Cost (c/kWh)</t>
  </si>
  <si>
    <t>Cost of Heat Amenity</t>
  </si>
  <si>
    <t>Net Zero High</t>
  </si>
  <si>
    <t>Net Zero Low</t>
  </si>
  <si>
    <t>Wholesale</t>
  </si>
  <si>
    <t>Retail Cost &amp; Margin</t>
  </si>
  <si>
    <t>Environmental Costs</t>
  </si>
  <si>
    <t>AER Cost Data Victoria FY2020-21</t>
  </si>
  <si>
    <t>Source</t>
  </si>
  <si>
    <t>Units</t>
  </si>
  <si>
    <t>Value</t>
  </si>
  <si>
    <t>Item</t>
  </si>
  <si>
    <t>Dataset</t>
  </si>
  <si>
    <t>AEMO Wholesale Cost Data FY2020-21</t>
  </si>
  <si>
    <t>VICNEM Annual Average Price</t>
  </si>
  <si>
    <t>DWGM Annual Average Price</t>
  </si>
  <si>
    <t>AER State of the Energy Market Report Chapter 6 Figure 6.8</t>
  </si>
  <si>
    <t>AER State of the Energy Market Report Chapter 6 Figure 6.9 &amp; 6.10</t>
  </si>
  <si>
    <t>Projected Wholesale Net Zero Energy Prices</t>
  </si>
  <si>
    <t>The Grattan Institute Go for Net Zero Figure 2.4</t>
  </si>
  <si>
    <t>High Biomethane / ~$4/kg H2</t>
  </si>
  <si>
    <t>Low Biomethane / ~$2/kg H2</t>
  </si>
  <si>
    <t>Future Fuels CRC Analysis &amp; CSIRO Projections</t>
  </si>
  <si>
    <t>Projected Hydrogen Infrastructure Cost</t>
  </si>
  <si>
    <t>Max H2 Infrastructure Premium RE NG</t>
  </si>
  <si>
    <t>Pipelines vs Powerlines: A Technoeconomic Analysis in the Australian Context</t>
  </si>
  <si>
    <t>EHB Max Repurposing Scalar * Max H2 Inf Premium RE NG</t>
  </si>
  <si>
    <t>Both</t>
  </si>
  <si>
    <t>Average Gas Demand</t>
  </si>
  <si>
    <t>Victorian Household Heat Demand</t>
  </si>
  <si>
    <t>Appliance Efficiency</t>
  </si>
  <si>
    <t>Heat Pump High</t>
  </si>
  <si>
    <t>Heat Pump Low</t>
  </si>
  <si>
    <t>Percent</t>
  </si>
  <si>
    <t>Gas Appliance High</t>
  </si>
  <si>
    <t>Gas Appliance Low</t>
  </si>
  <si>
    <t>Gas Appliance Efficiency</t>
  </si>
  <si>
    <t>Household Gas Demand</t>
  </si>
  <si>
    <t>Applience Annualised Cost</t>
  </si>
  <si>
    <t>$ per Annum</t>
  </si>
  <si>
    <t>[Frontier Economics GAMAA Report]</t>
  </si>
  <si>
    <t>5-6 Start Gas Appliance {Use in calculating Heat Demand Only}</t>
  </si>
  <si>
    <t>3 Star Gas Appliance (Minimum Allowed) {Use in calculating Heat Demand Only}</t>
  </si>
  <si>
    <t>5-6 Start Gas Appliance {Used elsewhere in model}</t>
  </si>
  <si>
    <t>3 Star Gas Appliance {Used elsewhere in model}</t>
  </si>
  <si>
    <t>High Net Zero NEM (90%VRE)</t>
  </si>
  <si>
    <t>Low Net Zero NEM (90%VRE)</t>
  </si>
  <si>
    <t>Network Cost</t>
  </si>
  <si>
    <r>
      <t>Heat Pump with Average 6CoP performing in average temperature conditions in which heating is required (&lt;10</t>
    </r>
    <r>
      <rPr>
        <sz val="11"/>
        <color theme="1"/>
        <rFont val="Calibri"/>
        <family val="2"/>
      </rPr>
      <t>ᵒ ambient or warm hot water heater resulting in ~0.5CoP efficiency loss)</t>
    </r>
  </si>
  <si>
    <r>
      <t>Heat Pump with Average 3CoP performing in average temperature conditions in which heating is required (&lt;10</t>
    </r>
    <r>
      <rPr>
        <sz val="11"/>
        <color theme="1"/>
        <rFont val="Calibri"/>
        <family val="2"/>
      </rPr>
      <t>ᵒ ambient or warm hot water heater resulting in ~0.5CoP efficiency loss)</t>
    </r>
  </si>
  <si>
    <t>Wholesale Cost</t>
  </si>
  <si>
    <t>Retail Cost</t>
  </si>
  <si>
    <t>Environmental Cost</t>
  </si>
  <si>
    <t>https://grattan.edu.au/wp-content/uploads/2021/04/Go-for-net-zero-Grattan-Report.pdf</t>
  </si>
  <si>
    <t>https://www.apga.org.au/sites/default/files/uploaded-content/field_f_content_file/appendix_3a_and_3b_results_summary.xlsx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</si>
</sst>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mmm\ yyyy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&quot;$&quot;* #,##0_-;\-&quot;$&quot;* #,##0_-;_-&quot;$&quot;* &quot;-&quot;??_-;_-@_-"/>
    <numFmt numFmtId="169" formatCode="dd/mm/yyyy"/>
    <numFmt numFmtId="170" formatCode="#,##0.000"/>
    <numFmt numFmtId="171" formatCode="0.0000000"/>
    <numFmt numFmtId="172" formatCode="_-* #,##0_-;\-* #,##0_-;_-* &quot;-&quot;??_-;_-@_-"/>
    <numFmt numFmtId="173" formatCode="0.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9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i/>
      <u/>
      <sz val="11"/>
      <color rgb="FF00000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EF0DE"/>
        <bgColor rgb="FFFEF0DE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68B33"/>
      </left>
      <right/>
      <top style="thick">
        <color rgb="FFF68B33"/>
      </top>
      <bottom/>
      <diagonal/>
    </border>
    <border>
      <left/>
      <right/>
      <top style="thick">
        <color rgb="FFF68B33"/>
      </top>
      <bottom/>
      <diagonal/>
    </border>
    <border>
      <left/>
      <right style="thick">
        <color rgb="FFF68B33"/>
      </right>
      <top style="thick">
        <color rgb="FFF68B33"/>
      </top>
      <bottom/>
      <diagonal/>
    </border>
    <border>
      <left style="thick">
        <color rgb="FFF68B33"/>
      </left>
      <right/>
      <top/>
      <bottom/>
      <diagonal/>
    </border>
    <border>
      <left/>
      <right style="thick">
        <color rgb="FFF68B33"/>
      </right>
      <top/>
      <bottom/>
      <diagonal/>
    </border>
    <border>
      <left style="thick">
        <color rgb="FFF68B33"/>
      </left>
      <right/>
      <top/>
      <bottom style="thick">
        <color rgb="FFF68B33"/>
      </bottom>
      <diagonal/>
    </border>
    <border>
      <left/>
      <right/>
      <top/>
      <bottom style="thick">
        <color rgb="FFF68B33"/>
      </bottom>
      <diagonal/>
    </border>
    <border>
      <left/>
      <right style="thick">
        <color rgb="FFF68B33"/>
      </right>
      <top/>
      <bottom style="thick">
        <color rgb="FFF68B33"/>
      </bottom>
      <diagonal/>
    </border>
  </borders>
  <cellStyleXfs count="1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6">
    <xf numFmtId="0" fontId="0" fillId="0" borderId="0" xfId="0"/>
    <xf numFmtId="0" fontId="4" fillId="0" borderId="0" xfId="0" applyFont="1"/>
    <xf numFmtId="0" fontId="5" fillId="0" borderId="0" xfId="0" applyFont="1" applyAlignment="1">
      <alignment horizontal="left" wrapText="1"/>
    </xf>
    <xf numFmtId="0" fontId="6" fillId="2" borderId="0" xfId="0" applyFont="1" applyFill="1"/>
    <xf numFmtId="0" fontId="4" fillId="2" borderId="0" xfId="0" applyFont="1" applyFill="1"/>
    <xf numFmtId="0" fontId="7" fillId="2" borderId="0" xfId="0" applyFont="1" applyFill="1" applyAlignment="1">
      <alignment horizontal="left" vertical="top"/>
    </xf>
    <xf numFmtId="0" fontId="7" fillId="2" borderId="0" xfId="0" applyFont="1" applyFill="1" applyAlignment="1">
      <alignment horizontal="left" vertical="top" wrapText="1"/>
    </xf>
    <xf numFmtId="0" fontId="7" fillId="2" borderId="0" xfId="0" applyFont="1" applyFill="1"/>
    <xf numFmtId="0" fontId="3" fillId="0" borderId="0" xfId="0" applyFont="1"/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0" fillId="3" borderId="1" xfId="0" applyFill="1" applyBorder="1"/>
    <xf numFmtId="164" fontId="4" fillId="2" borderId="1" xfId="0" applyNumberFormat="1" applyFont="1" applyFill="1" applyBorder="1" applyAlignment="1">
      <alignment horizontal="right" vertical="center"/>
    </xf>
    <xf numFmtId="0" fontId="0" fillId="2" borderId="0" xfId="0" applyFill="1"/>
    <xf numFmtId="9" fontId="0" fillId="2" borderId="0" xfId="2" applyFont="1" applyFill="1" applyBorder="1" applyAlignment="1">
      <alignment horizontal="right" vertical="center"/>
    </xf>
    <xf numFmtId="9" fontId="0" fillId="2" borderId="1" xfId="2" applyFont="1" applyFill="1" applyBorder="1"/>
    <xf numFmtId="0" fontId="8" fillId="2" borderId="0" xfId="0" applyFont="1" applyFill="1" applyProtection="1">
      <protection locked="0"/>
    </xf>
    <xf numFmtId="0" fontId="6" fillId="2" borderId="0" xfId="0" applyFont="1" applyFill="1" applyProtection="1">
      <protection locked="0"/>
    </xf>
    <xf numFmtId="0" fontId="7" fillId="2" borderId="0" xfId="0" applyFont="1" applyFill="1" applyAlignment="1" applyProtection="1">
      <alignment horizontal="left" vertical="top"/>
      <protection locked="0"/>
    </xf>
    <xf numFmtId="0" fontId="7" fillId="2" borderId="0" xfId="0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vertical="center"/>
    </xf>
    <xf numFmtId="0" fontId="0" fillId="2" borderId="0" xfId="0" applyFill="1" applyProtection="1">
      <protection locked="0"/>
    </xf>
    <xf numFmtId="0" fontId="4" fillId="0" borderId="0" xfId="0" applyFont="1" applyAlignment="1">
      <alignment horizontal="right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 applyProtection="1">
      <alignment horizontal="right"/>
      <protection locked="0"/>
    </xf>
    <xf numFmtId="2" fontId="4" fillId="2" borderId="1" xfId="0" applyNumberFormat="1" applyFont="1" applyFill="1" applyBorder="1" applyProtection="1">
      <protection locked="0"/>
    </xf>
    <xf numFmtId="2" fontId="4" fillId="3" borderId="1" xfId="0" applyNumberFormat="1" applyFont="1" applyFill="1" applyBorder="1" applyProtection="1">
      <protection locked="0"/>
    </xf>
    <xf numFmtId="0" fontId="4" fillId="3" borderId="1" xfId="0" applyFont="1" applyFill="1" applyBorder="1" applyAlignment="1">
      <alignment horizontal="right"/>
    </xf>
    <xf numFmtId="9" fontId="4" fillId="2" borderId="1" xfId="2" applyFont="1" applyFill="1" applyBorder="1" applyProtection="1"/>
    <xf numFmtId="0" fontId="4" fillId="2" borderId="0" xfId="0" applyFont="1" applyFill="1" applyProtection="1">
      <protection locked="0"/>
    </xf>
    <xf numFmtId="0" fontId="9" fillId="2" borderId="0" xfId="0" applyFont="1" applyFill="1"/>
    <xf numFmtId="0" fontId="10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/>
    <xf numFmtId="2" fontId="0" fillId="2" borderId="1" xfId="0" applyNumberFormat="1" applyFill="1" applyBorder="1"/>
    <xf numFmtId="9" fontId="0" fillId="2" borderId="0" xfId="2" applyFont="1" applyFill="1"/>
    <xf numFmtId="9" fontId="0" fillId="2" borderId="0" xfId="0" applyNumberFormat="1" applyFill="1"/>
    <xf numFmtId="0" fontId="4" fillId="3" borderId="1" xfId="0" applyFont="1" applyFill="1" applyBorder="1" applyAlignment="1">
      <alignment horizontal="left"/>
    </xf>
    <xf numFmtId="165" fontId="0" fillId="2" borderId="0" xfId="0" applyNumberFormat="1" applyFill="1"/>
    <xf numFmtId="1" fontId="0" fillId="2" borderId="0" xfId="0" applyNumberFormat="1" applyFill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5" fillId="4" borderId="2" xfId="0" applyFont="1" applyFill="1" applyBorder="1" applyAlignment="1">
      <alignment horizontal="center" wrapText="1"/>
    </xf>
    <xf numFmtId="0" fontId="15" fillId="4" borderId="3" xfId="0" applyFont="1" applyFill="1" applyBorder="1" applyAlignment="1">
      <alignment horizontal="center" wrapText="1"/>
    </xf>
    <xf numFmtId="0" fontId="15" fillId="4" borderId="4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wrapText="1"/>
    </xf>
    <xf numFmtId="0" fontId="13" fillId="4" borderId="0" xfId="0" applyFont="1" applyFill="1" applyAlignment="1">
      <alignment horizontal="center" wrapText="1"/>
    </xf>
    <xf numFmtId="164" fontId="13" fillId="4" borderId="6" xfId="0" applyNumberFormat="1" applyFont="1" applyFill="1" applyBorder="1" applyAlignment="1">
      <alignment horizontal="center" wrapText="1"/>
    </xf>
    <xf numFmtId="0" fontId="13" fillId="4" borderId="7" xfId="0" applyFont="1" applyFill="1" applyBorder="1" applyAlignment="1">
      <alignment horizontal="center" wrapText="1"/>
    </xf>
    <xf numFmtId="0" fontId="13" fillId="4" borderId="8" xfId="0" applyFont="1" applyFill="1" applyBorder="1" applyAlignment="1">
      <alignment horizontal="center" wrapText="1"/>
    </xf>
    <xf numFmtId="164" fontId="13" fillId="4" borderId="9" xfId="0" applyNumberFormat="1" applyFont="1" applyFill="1" applyBorder="1" applyAlignment="1">
      <alignment horizontal="center" wrapText="1"/>
    </xf>
    <xf numFmtId="0" fontId="16" fillId="0" borderId="0" xfId="0" applyFont="1" applyAlignment="1">
      <alignment horizontal="left"/>
    </xf>
    <xf numFmtId="2" fontId="0" fillId="0" borderId="0" xfId="0" applyNumberFormat="1"/>
    <xf numFmtId="9" fontId="0" fillId="0" borderId="0" xfId="2" applyFont="1"/>
    <xf numFmtId="0" fontId="2" fillId="0" borderId="0" xfId="0" applyFont="1" applyAlignment="1">
      <alignment horizontal="right"/>
    </xf>
    <xf numFmtId="44" fontId="0" fillId="0" borderId="0" xfId="1" applyFont="1"/>
    <xf numFmtId="168" fontId="0" fillId="0" borderId="0" xfId="1" applyNumberFormat="1" applyFont="1"/>
    <xf numFmtId="168" fontId="0" fillId="0" borderId="0" xfId="0" applyNumberFormat="1"/>
    <xf numFmtId="0" fontId="18" fillId="0" borderId="0" xfId="6"/>
    <xf numFmtId="9" fontId="0" fillId="0" borderId="0" xfId="0" applyNumberFormat="1"/>
    <xf numFmtId="1" fontId="0" fillId="0" borderId="0" xfId="0" applyNumberFormat="1"/>
    <xf numFmtId="0" fontId="2" fillId="0" borderId="0" xfId="0" applyFont="1"/>
    <xf numFmtId="169" fontId="0" fillId="0" borderId="0" xfId="0" applyNumberFormat="1"/>
    <xf numFmtId="170" fontId="0" fillId="0" borderId="0" xfId="0" applyNumberFormat="1"/>
    <xf numFmtId="44" fontId="1" fillId="0" borderId="0" xfId="1" applyFont="1"/>
    <xf numFmtId="0" fontId="0" fillId="0" borderId="0" xfId="0" applyAlignment="1">
      <alignment horizontal="right"/>
    </xf>
    <xf numFmtId="0" fontId="2" fillId="2" borderId="0" xfId="0" applyFont="1" applyFill="1" applyAlignment="1">
      <alignment horizontal="right"/>
    </xf>
    <xf numFmtId="171" fontId="0" fillId="2" borderId="0" xfId="0" applyNumberFormat="1" applyFill="1"/>
    <xf numFmtId="0" fontId="2" fillId="0" borderId="0" xfId="0" applyFont="1" applyAlignment="1">
      <alignment horizontal="left" vertical="center"/>
    </xf>
    <xf numFmtId="164" fontId="0" fillId="0" borderId="0" xfId="0" applyNumberFormat="1"/>
    <xf numFmtId="0" fontId="2" fillId="0" borderId="0" xfId="0" applyFont="1" applyAlignment="1">
      <alignment vertical="center"/>
    </xf>
    <xf numFmtId="9" fontId="2" fillId="0" borderId="0" xfId="2" applyFont="1" applyAlignment="1">
      <alignment vertical="center"/>
    </xf>
    <xf numFmtId="0" fontId="0" fillId="0" borderId="1" xfId="0" applyBorder="1"/>
    <xf numFmtId="2" fontId="0" fillId="0" borderId="1" xfId="0" applyNumberFormat="1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18" fillId="0" borderId="1" xfId="6" applyBorder="1"/>
    <xf numFmtId="0" fontId="0" fillId="0" borderId="1" xfId="0" applyBorder="1" applyAlignment="1">
      <alignment wrapText="1"/>
    </xf>
    <xf numFmtId="9" fontId="0" fillId="0" borderId="1" xfId="2" applyFont="1" applyBorder="1" applyAlignment="1">
      <alignment vertical="center"/>
    </xf>
    <xf numFmtId="9" fontId="0" fillId="0" borderId="1" xfId="0" applyNumberFormat="1" applyBorder="1" applyAlignment="1">
      <alignment vertical="center"/>
    </xf>
    <xf numFmtId="172" fontId="0" fillId="0" borderId="1" xfId="7" applyNumberFormat="1" applyFont="1" applyBorder="1" applyAlignment="1">
      <alignment vertical="center"/>
    </xf>
    <xf numFmtId="9" fontId="0" fillId="0" borderId="1" xfId="0" applyNumberFormat="1" applyBorder="1"/>
    <xf numFmtId="0" fontId="0" fillId="0" borderId="1" xfId="0" quotePrefix="1" applyBorder="1"/>
    <xf numFmtId="0" fontId="2" fillId="0" borderId="1" xfId="0" applyFont="1" applyBorder="1"/>
    <xf numFmtId="173" fontId="0" fillId="0" borderId="0" xfId="0" applyNumberFormat="1"/>
    <xf numFmtId="0" fontId="2" fillId="0" borderId="0" xfId="2" applyNumberFormat="1" applyFont="1" applyAlignment="1">
      <alignment vertical="center"/>
    </xf>
    <xf numFmtId="0" fontId="0" fillId="0" borderId="0" xfId="2" applyNumberFormat="1" applyFont="1"/>
    <xf numFmtId="2" fontId="0" fillId="0" borderId="0" xfId="2" applyNumberFormat="1" applyFont="1"/>
    <xf numFmtId="0" fontId="0" fillId="2" borderId="0" xfId="2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7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left" vertical="top"/>
    </xf>
    <xf numFmtId="0" fontId="0" fillId="0" borderId="0" xfId="0" applyAlignment="1">
      <alignment horizontal="left" vertical="top" wrapText="1"/>
    </xf>
    <xf numFmtId="0" fontId="4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7" fillId="2" borderId="0" xfId="0" applyFont="1" applyFill="1" applyAlignment="1" applyProtection="1">
      <alignment horizontal="left" vertical="top" wrapText="1"/>
      <protection locked="0"/>
    </xf>
    <xf numFmtId="0" fontId="7" fillId="2" borderId="0" xfId="0" applyFont="1" applyFill="1" applyAlignment="1" applyProtection="1">
      <alignment horizontal="left" vertical="top"/>
      <protection locked="0"/>
    </xf>
    <xf numFmtId="0" fontId="4" fillId="3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top" wrapText="1"/>
    </xf>
    <xf numFmtId="0" fontId="13" fillId="0" borderId="0" xfId="0" applyFont="1" applyAlignment="1">
      <alignment horizontal="left"/>
    </xf>
  </cellXfs>
  <cellStyles count="17">
    <cellStyle name="Comma" xfId="7" builtinId="3"/>
    <cellStyle name="Comma 2" xfId="4" xr:uid="{D56271B8-A8BB-40F9-BB09-3477615782DF}"/>
    <cellStyle name="Comma 2 2" xfId="10" xr:uid="{374C0426-1544-4C20-95BB-D6D2C161E48C}"/>
    <cellStyle name="Comma 3" xfId="11" xr:uid="{BC140FD7-ECFE-4F74-AB9D-4E400F519B16}"/>
    <cellStyle name="Comma 4" xfId="15" xr:uid="{CB42C2AC-2D9B-4594-995F-CEA398B9D1BE}"/>
    <cellStyle name="Comma 5" xfId="16" xr:uid="{99A8CAE5-6A18-4A2B-809D-FA3C4174B27F}"/>
    <cellStyle name="Currency" xfId="1" builtinId="4"/>
    <cellStyle name="Currency 2" xfId="3" xr:uid="{97488843-549F-4DFA-8174-8B232A806F2F}"/>
    <cellStyle name="Currency 2 2" xfId="12" xr:uid="{F577EF40-32B8-42FD-AC79-73EB6F300647}"/>
    <cellStyle name="Currency 2 3" xfId="9" xr:uid="{E8D95FAB-62BA-4EDA-BFFC-2665A430D31B}"/>
    <cellStyle name="Hyperlink" xfId="6" builtinId="8"/>
    <cellStyle name="Normal" xfId="0" builtinId="0"/>
    <cellStyle name="Normal 12 2" xfId="8" xr:uid="{57C7C5C5-C196-45DA-8A2B-2B0147809FC5}"/>
    <cellStyle name="Normal 2" xfId="14" xr:uid="{5C932374-2F7E-4A5D-86F1-348415F8CFDA}"/>
    <cellStyle name="Normal 3" xfId="13" xr:uid="{96AF1D92-8835-4FFA-AE73-2A5D8D190780}"/>
    <cellStyle name="Percent" xfId="2" builtinId="5"/>
    <cellStyle name="Percent 2" xfId="5" xr:uid="{9D2AD9E4-E284-45CB-989A-0EFE9B0BCBC3}"/>
  </cellStyles>
  <dxfs count="2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68478D"/>
      <color rgb="FF009BA6"/>
      <color rgb="FF0072CE"/>
      <color rgb="FF1D2758"/>
      <color rgb="FF999999"/>
      <color rgb="FF5555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owerPivotData" Target="model/item.data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92259675405752E-2"/>
          <c:y val="2.3518518518518518E-2"/>
          <c:w val="0.91409691011235938"/>
          <c:h val="0.837351515151515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6.8 '!$B$11</c:f>
              <c:strCache>
                <c:ptCount val="1"/>
                <c:pt idx="0">
                  <c:v>Wholesale </c:v>
                </c:pt>
              </c:strCache>
            </c:strRef>
          </c:tx>
          <c:spPr>
            <a:solidFill>
              <a:srgbClr val="2F3F51"/>
            </a:solidFill>
            <a:ln>
              <a:noFill/>
            </a:ln>
            <a:effectLst/>
          </c:spPr>
          <c:invertIfNegative val="0"/>
          <c:dLbls>
            <c:dLbl>
              <c:idx val="1"/>
              <c:tx>
                <c:strRef>
                  <c:f>'Figure 6.8 '!$D$18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{6C6E7A30-BDA3-4278-8553-D46363812118}</c15:txfldGUID>
                      <c15:f>'Figure 6.8 '!$D$18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4FA-44E5-A2A9-E6AB6CC6D7D2}"/>
                </c:ext>
              </c:extLst>
            </c:dLbl>
            <c:dLbl>
              <c:idx val="2"/>
              <c:tx>
                <c:strRef>
                  <c:f>'Figure 6.8 '!$E$18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{B2CE94A1-9B70-4AAE-A7B9-3DDC4412BA0F}</c15:txfldGUID>
                      <c15:f>'Figure 6.8 '!$E$18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4FA-44E5-A2A9-E6AB6CC6D7D2}"/>
                </c:ext>
              </c:extLst>
            </c:dLbl>
            <c:dLbl>
              <c:idx val="3"/>
              <c:tx>
                <c:strRef>
                  <c:f>'Figure 6.8 '!$F$18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{60B809D1-1FC7-417E-ABD2-9BD64BCA453A}</c15:txfldGUID>
                      <c15:f>'Figure 6.8 '!$F$18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4FA-44E5-A2A9-E6AB6CC6D7D2}"/>
                </c:ext>
              </c:extLst>
            </c:dLbl>
            <c:dLbl>
              <c:idx val="4"/>
              <c:tx>
                <c:strRef>
                  <c:f>'Figure 6.8 '!$G$18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{4E609BF8-8A39-4D2B-9910-71F9748D6AD0}</c15:txfldGUID>
                      <c15:f>'Figure 6.8 '!$G$18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4FA-44E5-A2A9-E6AB6CC6D7D2}"/>
                </c:ext>
              </c:extLst>
            </c:dLbl>
            <c:dLbl>
              <c:idx val="5"/>
              <c:tx>
                <c:strRef>
                  <c:f>'Figure 6.8 '!$H$18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{8B23BA54-D6BC-45C3-8128-9776CBFDA1C4}</c15:txfldGUID>
                      <c15:f>'Figure 6.8 '!$H$18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4FA-44E5-A2A9-E6AB6CC6D7D2}"/>
                </c:ext>
              </c:extLst>
            </c:dLbl>
            <c:dLbl>
              <c:idx val="6"/>
              <c:tx>
                <c:strRef>
                  <c:f>'Figure 6.8 '!$I$18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{FCDCF496-BF60-4AE4-ACC0-05C0DDF88792}</c15:txfldGUID>
                      <c15:f>'Figure 6.8 '!$I$18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4FA-44E5-A2A9-E6AB6CC6D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6.8 '!$C$10:$I$10</c:f>
              <c:strCache>
                <c:ptCount val="7"/>
                <c:pt idx="0">
                  <c:v>Queensland</c:v>
                </c:pt>
                <c:pt idx="1">
                  <c:v>NSW</c:v>
                </c:pt>
                <c:pt idx="2">
                  <c:v>Victoria</c:v>
                </c:pt>
                <c:pt idx="3">
                  <c:v>South Australia</c:v>
                </c:pt>
                <c:pt idx="4">
                  <c:v>Tasmania</c:v>
                </c:pt>
                <c:pt idx="5">
                  <c:v>ACT</c:v>
                </c:pt>
                <c:pt idx="6">
                  <c:v>NEM</c:v>
                </c:pt>
              </c:strCache>
            </c:strRef>
          </c:cat>
          <c:val>
            <c:numRef>
              <c:f>'Figure 6.8 '!$C$11:$I$11</c:f>
              <c:numCache>
                <c:formatCode>0.0</c:formatCode>
                <c:ptCount val="7"/>
                <c:pt idx="0">
                  <c:v>7.48</c:v>
                </c:pt>
                <c:pt idx="1">
                  <c:v>9.27</c:v>
                </c:pt>
                <c:pt idx="2">
                  <c:v>10.119999999999999</c:v>
                </c:pt>
                <c:pt idx="3">
                  <c:v>11.44</c:v>
                </c:pt>
                <c:pt idx="4">
                  <c:v>8.4700000000000006</c:v>
                </c:pt>
                <c:pt idx="5">
                  <c:v>9.07</c:v>
                </c:pt>
                <c:pt idx="6">
                  <c:v>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FA-44E5-A2A9-E6AB6CC6D7D2}"/>
            </c:ext>
          </c:extLst>
        </c:ser>
        <c:ser>
          <c:idx val="1"/>
          <c:order val="1"/>
          <c:tx>
            <c:strRef>
              <c:f>'Figure 6.8 '!$B$12</c:f>
              <c:strCache>
                <c:ptCount val="1"/>
                <c:pt idx="0">
                  <c:v>Network</c:v>
                </c:pt>
              </c:strCache>
            </c:strRef>
          </c:tx>
          <c:spPr>
            <a:solidFill>
              <a:srgbClr val="89B3CE"/>
            </a:solidFill>
            <a:ln>
              <a:noFill/>
            </a:ln>
            <a:effectLst/>
          </c:spPr>
          <c:invertIfNegative val="0"/>
          <c:dLbls>
            <c:dLbl>
              <c:idx val="1"/>
              <c:tx>
                <c:strRef>
                  <c:f>'Figure 6.8 '!$D$19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{8CEFBCBA-A1DB-4FE6-A11D-3B873DB24EDD}</c15:txfldGUID>
                      <c15:f>'Figure 6.8 '!$D$19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4FA-44E5-A2A9-E6AB6CC6D7D2}"/>
                </c:ext>
              </c:extLst>
            </c:dLbl>
            <c:dLbl>
              <c:idx val="2"/>
              <c:tx>
                <c:strRef>
                  <c:f>'Figure 6.8 '!$E$19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{C6110ECA-298C-4487-A0A7-E5BB135AD749}</c15:txfldGUID>
                      <c15:f>'Figure 6.8 '!$E$19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4FA-44E5-A2A9-E6AB6CC6D7D2}"/>
                </c:ext>
              </c:extLst>
            </c:dLbl>
            <c:dLbl>
              <c:idx val="3"/>
              <c:tx>
                <c:strRef>
                  <c:f>'Figure 6.8 '!$F$19</c:f>
                  <c:strCache>
                    <c:ptCount val="1"/>
                    <c:pt idx="0">
                      <c:v>46%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{19C676FA-5CEF-43D4-AECA-69F237229D01}</c15:txfldGUID>
                      <c15:f>'Figure 6.8 '!$F$19</c15:f>
                      <c15:dlblFieldTableCache>
                        <c:ptCount val="1"/>
                        <c:pt idx="0">
                          <c:v>46%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4FA-44E5-A2A9-E6AB6CC6D7D2}"/>
                </c:ext>
              </c:extLst>
            </c:dLbl>
            <c:dLbl>
              <c:idx val="4"/>
              <c:tx>
                <c:strRef>
                  <c:f>'Figure 6.8 '!$G$19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{84F5E5F2-DE69-4704-B2D5-2044D97012D0}</c15:txfldGUID>
                      <c15:f>'Figure 6.8 '!$G$19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4FA-44E5-A2A9-E6AB6CC6D7D2}"/>
                </c:ext>
              </c:extLst>
            </c:dLbl>
            <c:dLbl>
              <c:idx val="5"/>
              <c:tx>
                <c:strRef>
                  <c:f>'Figure 6.8 '!$H$19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{F8CEF952-E567-4197-BACD-82E4FB5262F7}</c15:txfldGUID>
                      <c15:f>'Figure 6.8 '!$H$19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4FA-44E5-A2A9-E6AB6CC6D7D2}"/>
                </c:ext>
              </c:extLst>
            </c:dLbl>
            <c:dLbl>
              <c:idx val="6"/>
              <c:tx>
                <c:strRef>
                  <c:f>'Figure 6.8 '!$I$19</c:f>
                  <c:strCache>
                    <c:ptCount val="1"/>
                    <c:pt idx="0">
                      <c:v>46%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{8C4E50DB-6E14-4BC6-8113-9B311ECF18D3}</c15:txfldGUID>
                      <c15:f>'Figure 6.8 '!$I$19</c15:f>
                      <c15:dlblFieldTableCache>
                        <c:ptCount val="1"/>
                        <c:pt idx="0">
                          <c:v>46%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4FA-44E5-A2A9-E6AB6CC6D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6.8 '!$C$10:$I$10</c:f>
              <c:strCache>
                <c:ptCount val="7"/>
                <c:pt idx="0">
                  <c:v>Queensland</c:v>
                </c:pt>
                <c:pt idx="1">
                  <c:v>NSW</c:v>
                </c:pt>
                <c:pt idx="2">
                  <c:v>Victoria</c:v>
                </c:pt>
                <c:pt idx="3">
                  <c:v>South Australia</c:v>
                </c:pt>
                <c:pt idx="4">
                  <c:v>Tasmania</c:v>
                </c:pt>
                <c:pt idx="5">
                  <c:v>ACT</c:v>
                </c:pt>
                <c:pt idx="6">
                  <c:v>NEM</c:v>
                </c:pt>
              </c:strCache>
            </c:strRef>
          </c:cat>
          <c:val>
            <c:numRef>
              <c:f>'Figure 6.8 '!$C$12:$I$12</c:f>
              <c:numCache>
                <c:formatCode>0.0</c:formatCode>
                <c:ptCount val="7"/>
                <c:pt idx="0">
                  <c:v>11.35</c:v>
                </c:pt>
                <c:pt idx="1">
                  <c:v>13.71</c:v>
                </c:pt>
                <c:pt idx="2">
                  <c:v>12.01</c:v>
                </c:pt>
                <c:pt idx="3">
                  <c:v>16.18</c:v>
                </c:pt>
                <c:pt idx="4">
                  <c:v>9.7100000000000009</c:v>
                </c:pt>
                <c:pt idx="5">
                  <c:v>8.0500000000000007</c:v>
                </c:pt>
                <c:pt idx="6">
                  <c:v>12.77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4FA-44E5-A2A9-E6AB6CC6D7D2}"/>
            </c:ext>
          </c:extLst>
        </c:ser>
        <c:ser>
          <c:idx val="2"/>
          <c:order val="2"/>
          <c:tx>
            <c:strRef>
              <c:f>'Figure 6.8 '!$B$13</c:f>
              <c:strCache>
                <c:ptCount val="1"/>
                <c:pt idx="0">
                  <c:v>Environmental</c:v>
                </c:pt>
              </c:strCache>
            </c:strRef>
          </c:tx>
          <c:spPr>
            <a:solidFill>
              <a:srgbClr val="5F9E88"/>
            </a:solidFill>
            <a:ln>
              <a:noFill/>
            </a:ln>
            <a:effectLst/>
          </c:spPr>
          <c:invertIfNegative val="0"/>
          <c:dLbls>
            <c:dLbl>
              <c:idx val="1"/>
              <c:tx>
                <c:strRef>
                  <c:f>'Figure 6.8 '!$D$20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{76D67982-E49D-4845-8D6A-AF6C9C6BB2F1}</c15:txfldGUID>
                      <c15:f>'Figure 6.8 '!$D$20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4FA-44E5-A2A9-E6AB6CC6D7D2}"/>
                </c:ext>
              </c:extLst>
            </c:dLbl>
            <c:dLbl>
              <c:idx val="2"/>
              <c:tx>
                <c:strRef>
                  <c:f>'Figure 6.8 '!$E$20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{BC909006-AEC5-450C-BFE0-2B048C95523E}</c15:txfldGUID>
                      <c15:f>'Figure 6.8 '!$E$20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4FA-44E5-A2A9-E6AB6CC6D7D2}"/>
                </c:ext>
              </c:extLst>
            </c:dLbl>
            <c:dLbl>
              <c:idx val="3"/>
              <c:tx>
                <c:strRef>
                  <c:f>'Figure 6.8 '!$F$20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{9424D2FE-84EB-4E17-9B51-50333BF58A5D}</c15:txfldGUID>
                      <c15:f>'Figure 6.8 '!$F$20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4FA-44E5-A2A9-E6AB6CC6D7D2}"/>
                </c:ext>
              </c:extLst>
            </c:dLbl>
            <c:dLbl>
              <c:idx val="4"/>
              <c:tx>
                <c:strRef>
                  <c:f>'Figure 6.8 '!$G$20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{3DA7E1B7-AB60-4C0A-B433-FEEC5EB5CB55}</c15:txfldGUID>
                      <c15:f>'Figure 6.8 '!$G$20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E4FA-44E5-A2A9-E6AB6CC6D7D2}"/>
                </c:ext>
              </c:extLst>
            </c:dLbl>
            <c:dLbl>
              <c:idx val="5"/>
              <c:tx>
                <c:strRef>
                  <c:f>'Figure 6.8 '!$H$20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{256E63A4-0133-418B-9CD8-CD1AB99EDCBD}</c15:txfldGUID>
                      <c15:f>'Figure 6.8 '!$H$20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4FA-44E5-A2A9-E6AB6CC6D7D2}"/>
                </c:ext>
              </c:extLst>
            </c:dLbl>
            <c:dLbl>
              <c:idx val="6"/>
              <c:tx>
                <c:strRef>
                  <c:f>'Figure 6.8 '!$I$20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{D99AB362-ED77-4BF7-8E07-A68B94BBB02D}</c15:txfldGUID>
                      <c15:f>'Figure 6.8 '!$I$20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4FA-44E5-A2A9-E6AB6CC6D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6.8 '!$C$10:$I$10</c:f>
              <c:strCache>
                <c:ptCount val="7"/>
                <c:pt idx="0">
                  <c:v>Queensland</c:v>
                </c:pt>
                <c:pt idx="1">
                  <c:v>NSW</c:v>
                </c:pt>
                <c:pt idx="2">
                  <c:v>Victoria</c:v>
                </c:pt>
                <c:pt idx="3">
                  <c:v>South Australia</c:v>
                </c:pt>
                <c:pt idx="4">
                  <c:v>Tasmania</c:v>
                </c:pt>
                <c:pt idx="5">
                  <c:v>ACT</c:v>
                </c:pt>
                <c:pt idx="6">
                  <c:v>NEM</c:v>
                </c:pt>
              </c:strCache>
            </c:strRef>
          </c:cat>
          <c:val>
            <c:numRef>
              <c:f>'Figure 6.8 '!$C$13:$I$13</c:f>
              <c:numCache>
                <c:formatCode>0.0</c:formatCode>
                <c:ptCount val="7"/>
                <c:pt idx="0">
                  <c:v>2.66</c:v>
                </c:pt>
                <c:pt idx="1">
                  <c:v>2.2799999999999998</c:v>
                </c:pt>
                <c:pt idx="2">
                  <c:v>2.37</c:v>
                </c:pt>
                <c:pt idx="3">
                  <c:v>3.46</c:v>
                </c:pt>
                <c:pt idx="4">
                  <c:v>2.25</c:v>
                </c:pt>
                <c:pt idx="5">
                  <c:v>4.2300000000000004</c:v>
                </c:pt>
                <c:pt idx="6">
                  <c:v>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4FA-44E5-A2A9-E6AB6CC6D7D2}"/>
            </c:ext>
          </c:extLst>
        </c:ser>
        <c:ser>
          <c:idx val="5"/>
          <c:order val="3"/>
          <c:tx>
            <c:strRef>
              <c:f>'Figure 6.8 '!$B$14</c:f>
              <c:strCache>
                <c:ptCount val="1"/>
                <c:pt idx="0">
                  <c:v>Retail costs and margin</c:v>
                </c:pt>
              </c:strCache>
            </c:strRef>
          </c:tx>
          <c:spPr>
            <a:solidFill>
              <a:srgbClr val="E0601F"/>
            </a:solidFill>
            <a:ln>
              <a:noFill/>
            </a:ln>
            <a:effectLst/>
          </c:spPr>
          <c:invertIfNegative val="0"/>
          <c:dLbls>
            <c:dLbl>
              <c:idx val="1"/>
              <c:tx>
                <c:strRef>
                  <c:f>'Figure 6.8 '!$D$21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{D7AEE9B5-F9F1-43FA-A4C2-5B15F6461FB2}</c15:txfldGUID>
                      <c15:f>'Figure 6.8 '!$D$21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4FA-44E5-A2A9-E6AB6CC6D7D2}"/>
                </c:ext>
              </c:extLst>
            </c:dLbl>
            <c:dLbl>
              <c:idx val="2"/>
              <c:tx>
                <c:strRef>
                  <c:f>'Figure 6.8 '!$E$21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{16C23A2B-DF04-4711-B7FC-AE876EEC8DCC}</c15:txfldGUID>
                      <c15:f>'Figure 6.8 '!$E$21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4FA-44E5-A2A9-E6AB6CC6D7D2}"/>
                </c:ext>
              </c:extLst>
            </c:dLbl>
            <c:dLbl>
              <c:idx val="3"/>
              <c:tx>
                <c:strRef>
                  <c:f>'Figure 6.8 '!$F$21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{35BC83BC-0775-4E34-A81D-58E18BE293B4}</c15:txfldGUID>
                      <c15:f>'Figure 6.8 '!$F$21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4FA-44E5-A2A9-E6AB6CC6D7D2}"/>
                </c:ext>
              </c:extLst>
            </c:dLbl>
            <c:dLbl>
              <c:idx val="4"/>
              <c:tx>
                <c:strRef>
                  <c:f>'Figure 6.8 '!$G$21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{442D09B0-B0E5-495C-9EB2-FD92340CFE3C}</c15:txfldGUID>
                      <c15:f>'Figure 6.8 '!$G$21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4FA-44E5-A2A9-E6AB6CC6D7D2}"/>
                </c:ext>
              </c:extLst>
            </c:dLbl>
            <c:dLbl>
              <c:idx val="5"/>
              <c:tx>
                <c:strRef>
                  <c:f>'Figure 6.8 '!$H$21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{3EB71E7D-D542-49C0-9FFA-08ABE2913D0E}</c15:txfldGUID>
                      <c15:f>'Figure 6.8 '!$H$21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4FA-44E5-A2A9-E6AB6CC6D7D2}"/>
                </c:ext>
              </c:extLst>
            </c:dLbl>
            <c:dLbl>
              <c:idx val="6"/>
              <c:tx>
                <c:strRef>
                  <c:f>'Figure 6.8 '!$I$21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{36B8F590-AD31-4016-B139-514A91D185CF}</c15:txfldGUID>
                      <c15:f>'Figure 6.8 '!$I$21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4FA-44E5-A2A9-E6AB6CC6D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6.8 '!$C$10:$I$10</c:f>
              <c:strCache>
                <c:ptCount val="7"/>
                <c:pt idx="0">
                  <c:v>Queensland</c:v>
                </c:pt>
                <c:pt idx="1">
                  <c:v>NSW</c:v>
                </c:pt>
                <c:pt idx="2">
                  <c:v>Victoria</c:v>
                </c:pt>
                <c:pt idx="3">
                  <c:v>South Australia</c:v>
                </c:pt>
                <c:pt idx="4">
                  <c:v>Tasmania</c:v>
                </c:pt>
                <c:pt idx="5">
                  <c:v>ACT</c:v>
                </c:pt>
                <c:pt idx="6">
                  <c:v>NEM</c:v>
                </c:pt>
              </c:strCache>
            </c:strRef>
          </c:cat>
          <c:val>
            <c:numRef>
              <c:f>'Figure 6.8 '!$C$14:$I$14</c:f>
              <c:numCache>
                <c:formatCode>0.0</c:formatCode>
                <c:ptCount val="7"/>
                <c:pt idx="0">
                  <c:v>1.23</c:v>
                </c:pt>
                <c:pt idx="1">
                  <c:v>3.72</c:v>
                </c:pt>
                <c:pt idx="2">
                  <c:v>2.78</c:v>
                </c:pt>
                <c:pt idx="3">
                  <c:v>3.76</c:v>
                </c:pt>
                <c:pt idx="4">
                  <c:v>3.82</c:v>
                </c:pt>
                <c:pt idx="5">
                  <c:v>5.46</c:v>
                </c:pt>
                <c:pt idx="6">
                  <c:v>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4FA-44E5-A2A9-E6AB6CC6D7D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5"/>
        <c:overlap val="100"/>
        <c:axId val="991998952"/>
        <c:axId val="991999280"/>
        <c:extLst>
          <c:ext xmlns:c15="http://schemas.microsoft.com/office/drawing/2012/chart" uri="{02D57815-91ED-43cb-92C2-25804820EDAC}">
            <c15:filteredBarSeries>
              <c15:ser>
                <c:idx val="6"/>
                <c:order val="4"/>
                <c:tx>
                  <c:strRef>
                    <c:extLst>
                      <c:ext uri="{02D57815-91ED-43cb-92C2-25804820EDAC}">
                        <c15:formulaRef>
                          <c15:sqref>'Figure 6.8 '!$B$15</c15:sqref>
                        </c15:formulaRef>
                      </c:ext>
                    </c:extLst>
                    <c:strCache>
                      <c:ptCount val="1"/>
                      <c:pt idx="0">
                        <c:v>Retail electricity price</c:v>
                      </c:pt>
                    </c:strCache>
                  </c:strRef>
                </c:tx>
                <c:spPr>
                  <a:noFill/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Base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'Figure 6.8 '!$C$10:$I$10</c15:sqref>
                        </c15:formulaRef>
                      </c:ext>
                    </c:extLst>
                    <c:strCache>
                      <c:ptCount val="7"/>
                      <c:pt idx="0">
                        <c:v>Queensland</c:v>
                      </c:pt>
                      <c:pt idx="1">
                        <c:v>NSW</c:v>
                      </c:pt>
                      <c:pt idx="2">
                        <c:v>Victoria</c:v>
                      </c:pt>
                      <c:pt idx="3">
                        <c:v>South Australia</c:v>
                      </c:pt>
                      <c:pt idx="4">
                        <c:v>Tasmania</c:v>
                      </c:pt>
                      <c:pt idx="5">
                        <c:v>ACT</c:v>
                      </c:pt>
                      <c:pt idx="6">
                        <c:v>NEM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'Figure 6.8 '!$C$15:$I$15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22.72</c:v>
                      </c:pt>
                      <c:pt idx="1">
                        <c:v>28.98</c:v>
                      </c:pt>
                      <c:pt idx="2">
                        <c:v>27.28</c:v>
                      </c:pt>
                      <c:pt idx="3">
                        <c:v>34.839999999999996</c:v>
                      </c:pt>
                      <c:pt idx="4">
                        <c:v>24.25</c:v>
                      </c:pt>
                      <c:pt idx="5">
                        <c:v>26.810000000000002</c:v>
                      </c:pt>
                      <c:pt idx="6">
                        <c:v>27.73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C-E4FA-44E5-A2A9-E6AB6CC6D7D2}"/>
                  </c:ext>
                </c:extLst>
              </c15:ser>
            </c15:filteredBarSeries>
          </c:ext>
        </c:extLst>
      </c:barChart>
      <c:catAx>
        <c:axId val="99199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1999280"/>
        <c:crosses val="autoZero"/>
        <c:auto val="1"/>
        <c:lblAlgn val="ctr"/>
        <c:lblOffset val="100"/>
        <c:noMultiLvlLbl val="0"/>
      </c:catAx>
      <c:valAx>
        <c:axId val="991999280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AU" sz="900" b="1">
                    <a:latin typeface="Arial" panose="020B0604020202020204" pitchFamily="34" charset="0"/>
                    <a:cs typeface="Arial" panose="020B0604020202020204" pitchFamily="34" charset="0"/>
                  </a:rPr>
                  <a:t>Cents per kWh</a:t>
                </a:r>
              </a:p>
            </c:rich>
          </c:tx>
          <c:layout>
            <c:manualLayout>
              <c:xMode val="edge"/>
              <c:yMode val="edge"/>
              <c:x val="3.9850187265917606E-3"/>
              <c:y val="0.271815022145669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1998952"/>
        <c:crosses val="autoZero"/>
        <c:crossBetween val="between"/>
      </c:valAx>
      <c:spPr>
        <a:solidFill>
          <a:srgbClr val="DBDBDB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24326937757647"/>
          <c:y val="0.93826512345679014"/>
          <c:w val="0.83482309124767229"/>
          <c:h val="6.000041994750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44705963197371E-2"/>
          <c:y val="4.5431811980251875E-2"/>
          <c:w val="0.92202451641925331"/>
          <c:h val="0.837351515151515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6.9'!$B$11</c:f>
              <c:strCache>
                <c:ptCount val="1"/>
                <c:pt idx="0">
                  <c:v>Wholesale </c:v>
                </c:pt>
              </c:strCache>
            </c:strRef>
          </c:tx>
          <c:spPr>
            <a:solidFill>
              <a:srgbClr val="2F3F5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C9C68B-EFEF-446F-AE98-FDA3FB7661B7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F63-4695-A94F-F478F8EE249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55341AF-2CBC-4FAD-ACA5-C84FF2AC4376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F63-4695-A94F-F478F8EE249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502B624-D799-4B7E-A8BF-A4D2C4745836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F63-4695-A94F-F478F8EE249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01D1EB5-26AE-4B87-932D-4DC661385AB2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F63-4695-A94F-F478F8EE249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7CDA499-709A-4CF4-9870-7319E453E270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F63-4695-A94F-F478F8EE249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BA5124F-AF63-498B-B3A3-BB06CB07C6E9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F63-4695-A94F-F478F8EE249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F97304C-4D04-4F40-B884-B3F1420E6127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F63-4695-A94F-F478F8EE2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6.9'!$C$10:$I$10</c:f>
              <c:strCache>
                <c:ptCount val="7"/>
                <c:pt idx="0">
                  <c:v>Queensland</c:v>
                </c:pt>
                <c:pt idx="1">
                  <c:v>NSW</c:v>
                </c:pt>
                <c:pt idx="2">
                  <c:v>Victoria</c:v>
                </c:pt>
                <c:pt idx="3">
                  <c:v>South Australia</c:v>
                </c:pt>
                <c:pt idx="4">
                  <c:v>Tasmania</c:v>
                </c:pt>
                <c:pt idx="5">
                  <c:v>ACT</c:v>
                </c:pt>
                <c:pt idx="6">
                  <c:v>National</c:v>
                </c:pt>
              </c:strCache>
            </c:strRef>
          </c:cat>
          <c:val>
            <c:numRef>
              <c:f>'Figure 6.9'!$C$11:$I$11</c:f>
              <c:numCache>
                <c:formatCode>0.00</c:formatCode>
                <c:ptCount val="7"/>
                <c:pt idx="0">
                  <c:v>0.97034870114673533</c:v>
                </c:pt>
                <c:pt idx="1">
                  <c:v>1.0017599067599068</c:v>
                </c:pt>
                <c:pt idx="2">
                  <c:v>1.0866400563512562</c:v>
                </c:pt>
                <c:pt idx="3">
                  <c:v>0.99352657572906866</c:v>
                </c:pt>
                <c:pt idx="4">
                  <c:v>1.0941821649976156</c:v>
                </c:pt>
                <c:pt idx="5">
                  <c:v>1.0011868027533823</c:v>
                </c:pt>
                <c:pt idx="6">
                  <c:v>1.0200926084348234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6.9'!$C$18:$I$18</c15:f>
                <c15:dlblRangeCache>
                  <c:ptCount val="7"/>
                  <c:pt idx="0">
                    <c:v>14%</c:v>
                  </c:pt>
                  <c:pt idx="1">
                    <c:v>27%</c:v>
                  </c:pt>
                  <c:pt idx="2">
                    <c:v>43%</c:v>
                  </c:pt>
                  <c:pt idx="3">
                    <c:v>20%</c:v>
                  </c:pt>
                  <c:pt idx="4">
                    <c:v>26%</c:v>
                  </c:pt>
                  <c:pt idx="5">
                    <c:v>31%</c:v>
                  </c:pt>
                  <c:pt idx="6">
                    <c:v>33%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6F63-4695-A94F-F478F8EE2495}"/>
            </c:ext>
          </c:extLst>
        </c:ser>
        <c:ser>
          <c:idx val="1"/>
          <c:order val="1"/>
          <c:tx>
            <c:strRef>
              <c:f>'Figure 6.9'!$B$12</c:f>
              <c:strCache>
                <c:ptCount val="1"/>
                <c:pt idx="0">
                  <c:v>Network</c:v>
                </c:pt>
              </c:strCache>
            </c:strRef>
          </c:tx>
          <c:spPr>
            <a:solidFill>
              <a:srgbClr val="89B3CE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F0F867-B6A3-4F33-A8E1-CB020CD22574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F63-4695-A94F-F478F8EE249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736CA1-5AE0-4BF5-B59B-D93A6A003EBE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F63-4695-A94F-F478F8EE249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0D801C-4844-45E3-B678-8C893548DB96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F63-4695-A94F-F478F8EE249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22BCE23-044C-4EB8-BBAC-51ABD8770513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F63-4695-A94F-F478F8EE249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FE1E425-E052-420C-97B6-44B80C3DA6B5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F63-4695-A94F-F478F8EE249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823BCC2-2082-4189-8442-5172B990E9CC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F63-4695-A94F-F478F8EE249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2C81155-C906-413E-A8BC-4C4C26F7B020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F63-4695-A94F-F478F8EE2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6.9'!$C$10:$I$10</c:f>
              <c:strCache>
                <c:ptCount val="7"/>
                <c:pt idx="0">
                  <c:v>Queensland</c:v>
                </c:pt>
                <c:pt idx="1">
                  <c:v>NSW</c:v>
                </c:pt>
                <c:pt idx="2">
                  <c:v>Victoria</c:v>
                </c:pt>
                <c:pt idx="3">
                  <c:v>South Australia</c:v>
                </c:pt>
                <c:pt idx="4">
                  <c:v>Tasmania</c:v>
                </c:pt>
                <c:pt idx="5">
                  <c:v>ACT</c:v>
                </c:pt>
                <c:pt idx="6">
                  <c:v>National</c:v>
                </c:pt>
              </c:strCache>
            </c:strRef>
          </c:cat>
          <c:val>
            <c:numRef>
              <c:f>'Figure 6.9'!$C$12:$I$12</c:f>
              <c:numCache>
                <c:formatCode>0.00</c:formatCode>
                <c:ptCount val="7"/>
                <c:pt idx="0">
                  <c:v>4.3095600820211475</c:v>
                </c:pt>
                <c:pt idx="1">
                  <c:v>1.8243575073964116</c:v>
                </c:pt>
                <c:pt idx="2">
                  <c:v>0.83710786082262068</c:v>
                </c:pt>
                <c:pt idx="3">
                  <c:v>2.929168626279008</c:v>
                </c:pt>
                <c:pt idx="4">
                  <c:v>2.6663030478583223</c:v>
                </c:pt>
                <c:pt idx="5">
                  <c:v>1.8108136091780211</c:v>
                </c:pt>
                <c:pt idx="6">
                  <c:v>1.3264808213527373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6.9'!$C$19:$I$19</c15:f>
                <c15:dlblRangeCache>
                  <c:ptCount val="7"/>
                  <c:pt idx="0">
                    <c:v>62%</c:v>
                  </c:pt>
                  <c:pt idx="1">
                    <c:v>49%</c:v>
                  </c:pt>
                  <c:pt idx="2">
                    <c:v>33%</c:v>
                  </c:pt>
                  <c:pt idx="3">
                    <c:v>60%</c:v>
                  </c:pt>
                  <c:pt idx="4">
                    <c:v>62%</c:v>
                  </c:pt>
                  <c:pt idx="5">
                    <c:v>56%</c:v>
                  </c:pt>
                  <c:pt idx="6">
                    <c:v>43%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6F63-4695-A94F-F478F8EE2495}"/>
            </c:ext>
          </c:extLst>
        </c:ser>
        <c:ser>
          <c:idx val="2"/>
          <c:order val="2"/>
          <c:tx>
            <c:strRef>
              <c:f>'Figure 6.9'!$B$13</c:f>
              <c:strCache>
                <c:ptCount val="1"/>
                <c:pt idx="0">
                  <c:v>Retail costs and margin</c:v>
                </c:pt>
              </c:strCache>
            </c:strRef>
          </c:tx>
          <c:spPr>
            <a:solidFill>
              <a:srgbClr val="E0601F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5594BF-FBB9-4474-9448-5307BC04E6DC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F63-4695-A94F-F478F8EE249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5F7B711-BA1D-4AC0-90B0-E444B5CF0E44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F63-4695-A94F-F478F8EE249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2432C5F-C8BA-4DD8-AAC6-7B1A5F525448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F63-4695-A94F-F478F8EE249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5B9F2D7-4699-4892-BD99-065658808B64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F63-4695-A94F-F478F8EE249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4154E3E-103C-47DD-ACEE-2113A2AC6270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F63-4695-A94F-F478F8EE249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3A51699-CC52-4839-945C-8D9C7D3064B1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F63-4695-A94F-F478F8EE249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8BB1BCF-158E-4AB3-B067-14815A4CA587}" type="CELLRANGE">
                      <a:rPr lang="en-AU"/>
                      <a:pPr/>
                      <a:t>[CELLRANGE]</a:t>
                    </a:fld>
                    <a:endParaRPr lang="en-A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F63-4695-A94F-F478F8EE2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6.9'!$C$10:$I$10</c:f>
              <c:strCache>
                <c:ptCount val="7"/>
                <c:pt idx="0">
                  <c:v>Queensland</c:v>
                </c:pt>
                <c:pt idx="1">
                  <c:v>NSW</c:v>
                </c:pt>
                <c:pt idx="2">
                  <c:v>Victoria</c:v>
                </c:pt>
                <c:pt idx="3">
                  <c:v>South Australia</c:v>
                </c:pt>
                <c:pt idx="4">
                  <c:v>Tasmania</c:v>
                </c:pt>
                <c:pt idx="5">
                  <c:v>ACT</c:v>
                </c:pt>
                <c:pt idx="6">
                  <c:v>National</c:v>
                </c:pt>
              </c:strCache>
            </c:strRef>
          </c:cat>
          <c:val>
            <c:numRef>
              <c:f>'Figure 6.9'!$C$13:$I$13</c:f>
              <c:numCache>
                <c:formatCode>0.00</c:formatCode>
                <c:ptCount val="7"/>
                <c:pt idx="0">
                  <c:v>1.6196636016707973</c:v>
                </c:pt>
                <c:pt idx="1">
                  <c:v>0.90668519237662615</c:v>
                </c:pt>
                <c:pt idx="2">
                  <c:v>0.62539658812516108</c:v>
                </c:pt>
                <c:pt idx="3">
                  <c:v>0.94224096244095579</c:v>
                </c:pt>
                <c:pt idx="4">
                  <c:v>0.51380478656603557</c:v>
                </c:pt>
                <c:pt idx="5">
                  <c:v>0.4393291342234571</c:v>
                </c:pt>
                <c:pt idx="6">
                  <c:v>0.76937057572462209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6.9'!$C$20:$I$20</c15:f>
                <c15:dlblRangeCache>
                  <c:ptCount val="7"/>
                  <c:pt idx="0">
                    <c:v>23%</c:v>
                  </c:pt>
                  <c:pt idx="1">
                    <c:v>24%</c:v>
                  </c:pt>
                  <c:pt idx="2">
                    <c:v>25%</c:v>
                  </c:pt>
                  <c:pt idx="3">
                    <c:v>19%</c:v>
                  </c:pt>
                  <c:pt idx="4">
                    <c:v>12%</c:v>
                  </c:pt>
                  <c:pt idx="5">
                    <c:v>14%</c:v>
                  </c:pt>
                  <c:pt idx="6">
                    <c:v>25%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6F63-4695-A94F-F478F8EE2495}"/>
            </c:ext>
          </c:extLst>
        </c:ser>
        <c:ser>
          <c:idx val="3"/>
          <c:order val="3"/>
          <c:tx>
            <c:strRef>
              <c:f>'Figure 6.9'!$B$14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'Figure 6.9'!$C$10:$I$10</c:f>
              <c:strCache>
                <c:ptCount val="7"/>
                <c:pt idx="0">
                  <c:v>Queensland</c:v>
                </c:pt>
                <c:pt idx="1">
                  <c:v>NSW</c:v>
                </c:pt>
                <c:pt idx="2">
                  <c:v>Victoria</c:v>
                </c:pt>
                <c:pt idx="3">
                  <c:v>South Australia</c:v>
                </c:pt>
                <c:pt idx="4">
                  <c:v>Tasmania</c:v>
                </c:pt>
                <c:pt idx="5">
                  <c:v>ACT</c:v>
                </c:pt>
                <c:pt idx="6">
                  <c:v>National</c:v>
                </c:pt>
              </c:strCache>
            </c:strRef>
          </c:cat>
          <c:val>
            <c:numRef>
              <c:f>'Figure 6.9'!$C$14:$I$14</c:f>
              <c:numCache>
                <c:formatCode>0.00</c:formatCode>
                <c:ptCount val="7"/>
                <c:pt idx="0">
                  <c:v>6.899572384838681</c:v>
                </c:pt>
                <c:pt idx="1">
                  <c:v>3.7328026065329443</c:v>
                </c:pt>
                <c:pt idx="2">
                  <c:v>2.5491445052990382</c:v>
                </c:pt>
                <c:pt idx="3">
                  <c:v>4.8649361644490323</c:v>
                </c:pt>
                <c:pt idx="4">
                  <c:v>4.2742899994219732</c:v>
                </c:pt>
                <c:pt idx="5">
                  <c:v>3.2513295461548606</c:v>
                </c:pt>
                <c:pt idx="6">
                  <c:v>3.1159440055121825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63-4695-A94F-F478F8EE24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5"/>
        <c:overlap val="100"/>
        <c:axId val="991998952"/>
        <c:axId val="991999280"/>
      </c:barChart>
      <c:catAx>
        <c:axId val="99199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1999280"/>
        <c:crosses val="autoZero"/>
        <c:auto val="1"/>
        <c:lblAlgn val="ctr"/>
        <c:lblOffset val="100"/>
        <c:noMultiLvlLbl val="0"/>
      </c:catAx>
      <c:valAx>
        <c:axId val="991999280"/>
        <c:scaling>
          <c:orientation val="minMax"/>
          <c:max val="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AU" sz="900">
                    <a:latin typeface="Arial" panose="020B0604020202020204" pitchFamily="34" charset="0"/>
                    <a:cs typeface="Arial" panose="020B0604020202020204" pitchFamily="34" charset="0"/>
                  </a:rPr>
                  <a:t>Cents per MJ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1998952"/>
        <c:crosses val="autoZero"/>
        <c:crossBetween val="between"/>
      </c:valAx>
      <c:spPr>
        <a:solidFill>
          <a:srgbClr val="DBDBDB">
            <a:alpha val="29804"/>
          </a:srgb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31668093503937467"/>
          <c:y val="0.94328590869909568"/>
          <c:w val="0.46749068005613448"/>
          <c:h val="4.31656224694199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6.10'!$C$9</c:f>
              <c:strCache>
                <c:ptCount val="1"/>
                <c:pt idx="0">
                  <c:v>Brisbane</c:v>
                </c:pt>
              </c:strCache>
            </c:strRef>
          </c:tx>
          <c:spPr>
            <a:ln w="22225" cap="sq">
              <a:solidFill>
                <a:srgbClr val="E0601F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6.10'!$B$10:$B$30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6.10'!$C$10:$C$30</c:f>
              <c:numCache>
                <c:formatCode>0.00</c:formatCode>
                <c:ptCount val="21"/>
                <c:pt idx="0">
                  <c:v>100</c:v>
                </c:pt>
                <c:pt idx="1">
                  <c:v>100.05336015309616</c:v>
                </c:pt>
                <c:pt idx="2">
                  <c:v>100.23571918765037</c:v>
                </c:pt>
                <c:pt idx="3">
                  <c:v>101.40367503817194</c:v>
                </c:pt>
                <c:pt idx="4">
                  <c:v>101.42710472279259</c:v>
                </c:pt>
                <c:pt idx="5">
                  <c:v>102.32309799626248</c:v>
                </c:pt>
                <c:pt idx="6">
                  <c:v>102.90780022054014</c:v>
                </c:pt>
                <c:pt idx="7">
                  <c:v>110.47785407007535</c:v>
                </c:pt>
                <c:pt idx="8">
                  <c:v>114.80443816896579</c:v>
                </c:pt>
                <c:pt idx="9">
                  <c:v>129.33780950208055</c:v>
                </c:pt>
                <c:pt idx="10">
                  <c:v>141.84821793742015</c:v>
                </c:pt>
                <c:pt idx="11">
                  <c:v>146.64115549935227</c:v>
                </c:pt>
                <c:pt idx="12">
                  <c:v>162.70088039770036</c:v>
                </c:pt>
                <c:pt idx="13">
                  <c:v>188.41229520103965</c:v>
                </c:pt>
                <c:pt idx="14">
                  <c:v>191.00704541124534</c:v>
                </c:pt>
                <c:pt idx="15">
                  <c:v>190.53321852023578</c:v>
                </c:pt>
                <c:pt idx="16">
                  <c:v>193.5640630997589</c:v>
                </c:pt>
                <c:pt idx="17">
                  <c:v>196.58402526234178</c:v>
                </c:pt>
                <c:pt idx="18">
                  <c:v>181.85381317770816</c:v>
                </c:pt>
                <c:pt idx="19">
                  <c:v>169.96050361858889</c:v>
                </c:pt>
                <c:pt idx="20">
                  <c:v>153.91568002097077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3-411C-9425-F54A560DDF25}"/>
            </c:ext>
          </c:extLst>
        </c:ser>
        <c:ser>
          <c:idx val="1"/>
          <c:order val="1"/>
          <c:tx>
            <c:strRef>
              <c:f>'Figure 6.10'!$D$9</c:f>
              <c:strCache>
                <c:ptCount val="1"/>
                <c:pt idx="0">
                  <c:v>Sydney</c:v>
                </c:pt>
              </c:strCache>
            </c:strRef>
          </c:tx>
          <c:spPr>
            <a:ln w="22225" cap="sq">
              <a:solidFill>
                <a:srgbClr val="89B3CE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6.10'!$B$10:$B$30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6.10'!$D$10:$D$30</c:f>
              <c:numCache>
                <c:formatCode>0.00</c:formatCode>
                <c:ptCount val="21"/>
                <c:pt idx="0">
                  <c:v>100</c:v>
                </c:pt>
                <c:pt idx="1">
                  <c:v>98.552745322216353</c:v>
                </c:pt>
                <c:pt idx="2">
                  <c:v>98.583369518019964</c:v>
                </c:pt>
                <c:pt idx="3">
                  <c:v>98.981270228683613</c:v>
                </c:pt>
                <c:pt idx="4">
                  <c:v>104.72324914040485</c:v>
                </c:pt>
                <c:pt idx="5">
                  <c:v>109.4823452209687</c:v>
                </c:pt>
                <c:pt idx="6">
                  <c:v>112.10075813157255</c:v>
                </c:pt>
                <c:pt idx="7">
                  <c:v>117.68273754089356</c:v>
                </c:pt>
                <c:pt idx="8">
                  <c:v>123.67596942065029</c:v>
                </c:pt>
                <c:pt idx="9">
                  <c:v>147.29985575189329</c:v>
                </c:pt>
                <c:pt idx="10">
                  <c:v>156.78672798081362</c:v>
                </c:pt>
                <c:pt idx="11">
                  <c:v>174.81772054747796</c:v>
                </c:pt>
                <c:pt idx="12">
                  <c:v>201.07318899357338</c:v>
                </c:pt>
                <c:pt idx="13">
                  <c:v>205.20770010131716</c:v>
                </c:pt>
                <c:pt idx="14">
                  <c:v>187.04677663558854</c:v>
                </c:pt>
                <c:pt idx="15">
                  <c:v>175.10892288455153</c:v>
                </c:pt>
                <c:pt idx="16">
                  <c:v>189.88546323120315</c:v>
                </c:pt>
                <c:pt idx="17">
                  <c:v>216.35274454939815</c:v>
                </c:pt>
                <c:pt idx="18">
                  <c:v>209.75546690307331</c:v>
                </c:pt>
                <c:pt idx="19">
                  <c:v>198.45558442502312</c:v>
                </c:pt>
                <c:pt idx="20">
                  <c:v>191.32347637937252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3-411C-9425-F54A560DDF25}"/>
            </c:ext>
          </c:extLst>
        </c:ser>
        <c:ser>
          <c:idx val="2"/>
          <c:order val="2"/>
          <c:tx>
            <c:strRef>
              <c:f>'Figure 6.10'!$E$9</c:f>
              <c:strCache>
                <c:ptCount val="1"/>
                <c:pt idx="0">
                  <c:v>Melbourne</c:v>
                </c:pt>
              </c:strCache>
            </c:strRef>
          </c:tx>
          <c:spPr>
            <a:ln w="22225" cap="sq">
              <a:solidFill>
                <a:srgbClr val="2F3F51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6.10'!$B$10:$B$30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6.10'!$E$10:$E$30</c:f>
              <c:numCache>
                <c:formatCode>0.00</c:formatCode>
                <c:ptCount val="21"/>
                <c:pt idx="0">
                  <c:v>100</c:v>
                </c:pt>
                <c:pt idx="1">
                  <c:v>104.86983261885787</c:v>
                </c:pt>
                <c:pt idx="2">
                  <c:v>104.750182729456</c:v>
                </c:pt>
                <c:pt idx="3">
                  <c:v>103.72220974623849</c:v>
                </c:pt>
                <c:pt idx="4">
                  <c:v>101.26370280146165</c:v>
                </c:pt>
                <c:pt idx="5">
                  <c:v>98.980271473854117</c:v>
                </c:pt>
                <c:pt idx="6">
                  <c:v>96.240333163159193</c:v>
                </c:pt>
                <c:pt idx="7">
                  <c:v>95.429068596025289</c:v>
                </c:pt>
                <c:pt idx="8">
                  <c:v>108.44870610802266</c:v>
                </c:pt>
                <c:pt idx="9">
                  <c:v>117.44223055458669</c:v>
                </c:pt>
                <c:pt idx="10">
                  <c:v>137.05675108697491</c:v>
                </c:pt>
                <c:pt idx="11">
                  <c:v>145.52257175207995</c:v>
                </c:pt>
                <c:pt idx="12">
                  <c:v>175.33731115396981</c:v>
                </c:pt>
                <c:pt idx="13">
                  <c:v>181.20111688149169</c:v>
                </c:pt>
                <c:pt idx="14">
                  <c:v>167.53234736208998</c:v>
                </c:pt>
                <c:pt idx="15">
                  <c:v>173.24769538168115</c:v>
                </c:pt>
                <c:pt idx="16">
                  <c:v>167.4184057041424</c:v>
                </c:pt>
                <c:pt idx="17">
                  <c:v>182.04494693663051</c:v>
                </c:pt>
                <c:pt idx="18">
                  <c:v>194.51263124767544</c:v>
                </c:pt>
                <c:pt idx="19">
                  <c:v>178.89729907865771</c:v>
                </c:pt>
                <c:pt idx="20">
                  <c:v>185.32811115418698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3-411C-9425-F54A560DDF25}"/>
            </c:ext>
          </c:extLst>
        </c:ser>
        <c:ser>
          <c:idx val="3"/>
          <c:order val="3"/>
          <c:tx>
            <c:strRef>
              <c:f>'Figure 6.10'!$F$9</c:f>
              <c:strCache>
                <c:ptCount val="1"/>
                <c:pt idx="0">
                  <c:v>Adelaide</c:v>
                </c:pt>
              </c:strCache>
            </c:strRef>
          </c:tx>
          <c:spPr>
            <a:ln w="22225" cap="sq">
              <a:solidFill>
                <a:srgbClr val="FBA927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6.10'!$B$10:$B$30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6.10'!$F$10:$F$30</c:f>
              <c:numCache>
                <c:formatCode>0.00</c:formatCode>
                <c:ptCount val="21"/>
                <c:pt idx="0">
                  <c:v>100</c:v>
                </c:pt>
                <c:pt idx="1">
                  <c:v>99.952223066473223</c:v>
                </c:pt>
                <c:pt idx="2">
                  <c:v>99.259283946708422</c:v>
                </c:pt>
                <c:pt idx="3">
                  <c:v>122.36234706724198</c:v>
                </c:pt>
                <c:pt idx="4">
                  <c:v>116.18943279717142</c:v>
                </c:pt>
                <c:pt idx="5">
                  <c:v>110.0101323845814</c:v>
                </c:pt>
                <c:pt idx="6">
                  <c:v>109.56319392011487</c:v>
                </c:pt>
                <c:pt idx="7">
                  <c:v>108.69224858669966</c:v>
                </c:pt>
                <c:pt idx="8">
                  <c:v>115.36599980491158</c:v>
                </c:pt>
                <c:pt idx="9">
                  <c:v>118.45842615833078</c:v>
                </c:pt>
                <c:pt idx="10">
                  <c:v>122.72181602334378</c:v>
                </c:pt>
                <c:pt idx="11">
                  <c:v>153.52162740899357</c:v>
                </c:pt>
                <c:pt idx="12">
                  <c:v>177.77171895546834</c:v>
                </c:pt>
                <c:pt idx="13">
                  <c:v>170.74544455110058</c:v>
                </c:pt>
                <c:pt idx="14">
                  <c:v>168.28818801743705</c:v>
                </c:pt>
                <c:pt idx="15">
                  <c:v>153.01891273241782</c:v>
                </c:pt>
                <c:pt idx="16">
                  <c:v>168.54238036046007</c:v>
                </c:pt>
                <c:pt idx="17">
                  <c:v>204.93352641227486</c:v>
                </c:pt>
                <c:pt idx="18">
                  <c:v>198.11184173125392</c:v>
                </c:pt>
                <c:pt idx="19">
                  <c:v>187.42702971509578</c:v>
                </c:pt>
                <c:pt idx="20">
                  <c:v>173.58097986416817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3-411C-9425-F54A560DDF25}"/>
            </c:ext>
          </c:extLst>
        </c:ser>
        <c:ser>
          <c:idx val="4"/>
          <c:order val="4"/>
          <c:tx>
            <c:strRef>
              <c:f>'Figure 6.10'!$G$9</c:f>
              <c:strCache>
                <c:ptCount val="1"/>
                <c:pt idx="0">
                  <c:v>Hobart</c:v>
                </c:pt>
              </c:strCache>
            </c:strRef>
          </c:tx>
          <c:spPr>
            <a:ln w="22225" cap="sq">
              <a:solidFill>
                <a:srgbClr val="5F9E88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6.10'!$B$10:$B$30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6.10'!$G$10:$G$30</c:f>
              <c:numCache>
                <c:formatCode>0.00</c:formatCode>
                <c:ptCount val="21"/>
                <c:pt idx="0">
                  <c:v>100</c:v>
                </c:pt>
                <c:pt idx="1">
                  <c:v>97.251432078559759</c:v>
                </c:pt>
                <c:pt idx="2">
                  <c:v>98.937220843672463</c:v>
                </c:pt>
                <c:pt idx="3">
                  <c:v>99.229321494064308</c:v>
                </c:pt>
                <c:pt idx="4">
                  <c:v>99.417942494398815</c:v>
                </c:pt>
                <c:pt idx="5">
                  <c:v>97.774174528301913</c:v>
                </c:pt>
                <c:pt idx="6">
                  <c:v>99.113567883729189</c:v>
                </c:pt>
                <c:pt idx="7">
                  <c:v>100.19445878506284</c:v>
                </c:pt>
                <c:pt idx="8">
                  <c:v>113.32319359946665</c:v>
                </c:pt>
                <c:pt idx="9">
                  <c:v>116.73706441393878</c:v>
                </c:pt>
                <c:pt idx="10">
                  <c:v>120.96114154163691</c:v>
                </c:pt>
                <c:pt idx="11">
                  <c:v>141.58903846153851</c:v>
                </c:pt>
                <c:pt idx="12">
                  <c:v>155.34253617669464</c:v>
                </c:pt>
                <c:pt idx="13">
                  <c:v>154.18009355509358</c:v>
                </c:pt>
                <c:pt idx="14">
                  <c:v>133.06718830357801</c:v>
                </c:pt>
                <c:pt idx="15">
                  <c:v>133.22160484918462</c:v>
                </c:pt>
                <c:pt idx="16">
                  <c:v>136.08778490028496</c:v>
                </c:pt>
                <c:pt idx="17">
                  <c:v>134.40651370388454</c:v>
                </c:pt>
                <c:pt idx="18">
                  <c:v>133.24688515709644</c:v>
                </c:pt>
                <c:pt idx="19">
                  <c:v>132.257761518687</c:v>
                </c:pt>
                <c:pt idx="20">
                  <c:v>129.19675562532706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B3-411C-9425-F54A560DDF25}"/>
            </c:ext>
          </c:extLst>
        </c:ser>
        <c:ser>
          <c:idx val="5"/>
          <c:order val="5"/>
          <c:tx>
            <c:strRef>
              <c:f>'Figure 6.10'!$H$9</c:f>
              <c:strCache>
                <c:ptCount val="1"/>
                <c:pt idx="0">
                  <c:v>Canberra</c:v>
                </c:pt>
              </c:strCache>
            </c:strRef>
          </c:tx>
          <c:spPr>
            <a:ln w="22225" cap="sq">
              <a:solidFill>
                <a:srgbClr val="D2147D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6.10'!$B$10:$B$30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6.10'!$H$10:$H$30</c:f>
              <c:numCache>
                <c:formatCode>0.00</c:formatCode>
                <c:ptCount val="21"/>
                <c:pt idx="0">
                  <c:v>100</c:v>
                </c:pt>
                <c:pt idx="1">
                  <c:v>100.25048801976261</c:v>
                </c:pt>
                <c:pt idx="2">
                  <c:v>98.008335864062772</c:v>
                </c:pt>
                <c:pt idx="3">
                  <c:v>107.07554316535861</c:v>
                </c:pt>
                <c:pt idx="4">
                  <c:v>105.89585059595893</c:v>
                </c:pt>
                <c:pt idx="5">
                  <c:v>106.59140447465532</c:v>
                </c:pt>
                <c:pt idx="6">
                  <c:v>107.62134593003351</c:v>
                </c:pt>
                <c:pt idx="7">
                  <c:v>123.10038709249605</c:v>
                </c:pt>
                <c:pt idx="8">
                  <c:v>126.42774160322257</c:v>
                </c:pt>
                <c:pt idx="9">
                  <c:v>132.57626476839985</c:v>
                </c:pt>
                <c:pt idx="10">
                  <c:v>132.06077832807986</c:v>
                </c:pt>
                <c:pt idx="11">
                  <c:v>134.43118803562427</c:v>
                </c:pt>
                <c:pt idx="12">
                  <c:v>156.77291198355658</c:v>
                </c:pt>
                <c:pt idx="13">
                  <c:v>158.09198108600964</c:v>
                </c:pt>
                <c:pt idx="14">
                  <c:v>143.89447981561355</c:v>
                </c:pt>
                <c:pt idx="15">
                  <c:v>136.34290098699125</c:v>
                </c:pt>
                <c:pt idx="16">
                  <c:v>142.42255528583837</c:v>
                </c:pt>
                <c:pt idx="17">
                  <c:v>154.08556398865133</c:v>
                </c:pt>
                <c:pt idx="18">
                  <c:v>167.04697558799157</c:v>
                </c:pt>
                <c:pt idx="19">
                  <c:v>164.98915052640038</c:v>
                </c:pt>
                <c:pt idx="20">
                  <c:v>158.86379638356405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3-411C-9425-F54A560DDF25}"/>
            </c:ext>
          </c:extLst>
        </c:ser>
        <c:ser>
          <c:idx val="6"/>
          <c:order val="6"/>
          <c:tx>
            <c:strRef>
              <c:f>'Figure 6.10'!$I$9</c:f>
              <c:strCache>
                <c:ptCount val="1"/>
                <c:pt idx="0">
                  <c:v>National</c:v>
                </c:pt>
              </c:strCache>
            </c:strRef>
          </c:tx>
          <c:spPr>
            <a:ln w="28575" cap="sq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6.10'!$B$10:$B$30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6.10'!$I$10:$I$30</c:f>
              <c:numCache>
                <c:formatCode>0.00</c:formatCode>
                <c:ptCount val="21"/>
                <c:pt idx="0">
                  <c:v>100</c:v>
                </c:pt>
                <c:pt idx="1">
                  <c:v>100.18800219289743</c:v>
                </c:pt>
                <c:pt idx="2">
                  <c:v>100.10088672707313</c:v>
                </c:pt>
                <c:pt idx="3">
                  <c:v>102.69954438623441</c:v>
                </c:pt>
                <c:pt idx="4">
                  <c:v>102.80082482677355</c:v>
                </c:pt>
                <c:pt idx="5">
                  <c:v>102.71099795217759</c:v>
                </c:pt>
                <c:pt idx="6">
                  <c:v>102.38588861513836</c:v>
                </c:pt>
                <c:pt idx="7">
                  <c:v>105.33659489818152</c:v>
                </c:pt>
                <c:pt idx="8">
                  <c:v>111.81461197118816</c:v>
                </c:pt>
                <c:pt idx="9">
                  <c:v>126.71613935890649</c:v>
                </c:pt>
                <c:pt idx="10">
                  <c:v>138.90781232831554</c:v>
                </c:pt>
                <c:pt idx="11">
                  <c:v>151.23336443241385</c:v>
                </c:pt>
                <c:pt idx="12">
                  <c:v>174.15448851774528</c:v>
                </c:pt>
                <c:pt idx="13">
                  <c:v>180.13175508773043</c:v>
                </c:pt>
                <c:pt idx="14">
                  <c:v>169.21627687450794</c:v>
                </c:pt>
                <c:pt idx="15">
                  <c:v>166.26562873144385</c:v>
                </c:pt>
                <c:pt idx="16">
                  <c:v>171.61643575631044</c:v>
                </c:pt>
                <c:pt idx="17">
                  <c:v>189.36659968451966</c:v>
                </c:pt>
                <c:pt idx="18">
                  <c:v>189.39105900951256</c:v>
                </c:pt>
                <c:pt idx="19">
                  <c:v>179.40165074254665</c:v>
                </c:pt>
                <c:pt idx="20">
                  <c:v>161.46408544536041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3-411C-9425-F54A560D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3072088"/>
        <c:axId val="783066840"/>
      </c:lineChart>
      <c:catAx>
        <c:axId val="783072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066840"/>
        <c:crosses val="autoZero"/>
        <c:auto val="1"/>
        <c:lblAlgn val="ctr"/>
        <c:lblOffset val="100"/>
        <c:noMultiLvlLbl val="0"/>
      </c:catAx>
      <c:valAx>
        <c:axId val="783066840"/>
        <c:scaling>
          <c:orientation val="minMax"/>
          <c:max val="220"/>
          <c:min val="8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Index (2000 = 100)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072088"/>
        <c:crosses val="autoZero"/>
        <c:crossBetween val="between"/>
      </c:valAx>
      <c:spPr>
        <a:solidFill>
          <a:srgbClr val="DBDBDB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772634064402854E-2"/>
          <c:y val="0.92145890848934087"/>
          <c:w val="0.8999999195297318"/>
          <c:h val="5.79403196917981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89359476385027E-2"/>
          <c:y val="5.174074074074074E-2"/>
          <c:w val="0.89096198702271734"/>
          <c:h val="0.76723179012345677"/>
        </c:manualLayout>
      </c:layout>
      <c:lineChart>
        <c:grouping val="standard"/>
        <c:varyColors val="0"/>
        <c:ser>
          <c:idx val="0"/>
          <c:order val="0"/>
          <c:tx>
            <c:strRef>
              <c:f>'Figure 6.10'!$C$34</c:f>
              <c:strCache>
                <c:ptCount val="1"/>
                <c:pt idx="0">
                  <c:v>Brisbane</c:v>
                </c:pt>
              </c:strCache>
            </c:strRef>
          </c:tx>
          <c:spPr>
            <a:ln w="22225" cap="sq">
              <a:solidFill>
                <a:srgbClr val="E0601F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6.10'!$B$35:$B$55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6.10'!$C$35:$C$55</c:f>
              <c:numCache>
                <c:formatCode>0.00</c:formatCode>
                <c:ptCount val="21"/>
                <c:pt idx="0">
                  <c:v>100</c:v>
                </c:pt>
                <c:pt idx="1">
                  <c:v>96.870748299319729</c:v>
                </c:pt>
                <c:pt idx="2">
                  <c:v>100.35208348302869</c:v>
                </c:pt>
                <c:pt idx="3">
                  <c:v>100.83038300611523</c:v>
                </c:pt>
                <c:pt idx="4">
                  <c:v>101.28870292887029</c:v>
                </c:pt>
                <c:pt idx="5">
                  <c:v>117.82386106549667</c:v>
                </c:pt>
                <c:pt idx="6">
                  <c:v>123.57403792732154</c:v>
                </c:pt>
                <c:pt idx="7">
                  <c:v>130.25047804767226</c:v>
                </c:pt>
                <c:pt idx="8">
                  <c:v>135.38333076176042</c:v>
                </c:pt>
                <c:pt idx="9">
                  <c:v>139.65420291780126</c:v>
                </c:pt>
                <c:pt idx="10">
                  <c:v>142.37797805709968</c:v>
                </c:pt>
                <c:pt idx="11">
                  <c:v>149.40218143971663</c:v>
                </c:pt>
                <c:pt idx="12">
                  <c:v>169.12634833559852</c:v>
                </c:pt>
                <c:pt idx="13">
                  <c:v>174.44418666047986</c:v>
                </c:pt>
                <c:pt idx="14">
                  <c:v>175.47811288051983</c:v>
                </c:pt>
                <c:pt idx="15">
                  <c:v>177.50920694907742</c:v>
                </c:pt>
                <c:pt idx="16">
                  <c:v>173.82469302675244</c:v>
                </c:pt>
                <c:pt idx="17">
                  <c:v>178.5325469360686</c:v>
                </c:pt>
                <c:pt idx="18">
                  <c:v>176.52352638919476</c:v>
                </c:pt>
                <c:pt idx="19">
                  <c:v>168.54981166151597</c:v>
                </c:pt>
                <c:pt idx="20">
                  <c:v>162.89860233241345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F-4DE9-B2CC-7C9DFB4355C2}"/>
            </c:ext>
          </c:extLst>
        </c:ser>
        <c:ser>
          <c:idx val="1"/>
          <c:order val="1"/>
          <c:tx>
            <c:strRef>
              <c:f>'Figure 6.10'!$D$34</c:f>
              <c:strCache>
                <c:ptCount val="1"/>
                <c:pt idx="0">
                  <c:v>Sydney</c:v>
                </c:pt>
              </c:strCache>
            </c:strRef>
          </c:tx>
          <c:spPr>
            <a:ln w="22225" cap="sq">
              <a:solidFill>
                <a:srgbClr val="89B3CE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6.10'!$B$35:$B$55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6.10'!$D$35:$D$55</c:f>
              <c:numCache>
                <c:formatCode>0.00</c:formatCode>
                <c:ptCount val="21"/>
                <c:pt idx="0">
                  <c:v>100</c:v>
                </c:pt>
                <c:pt idx="1">
                  <c:v>101.64160206144346</c:v>
                </c:pt>
                <c:pt idx="2">
                  <c:v>110.44188861985474</c:v>
                </c:pt>
                <c:pt idx="3">
                  <c:v>117.14780844498922</c:v>
                </c:pt>
                <c:pt idx="4">
                  <c:v>117.87383899334802</c:v>
                </c:pt>
                <c:pt idx="5">
                  <c:v>119.36385387136342</c:v>
                </c:pt>
                <c:pt idx="6">
                  <c:v>119.81297486849796</c:v>
                </c:pt>
                <c:pt idx="7">
                  <c:v>120.73275124122584</c:v>
                </c:pt>
                <c:pt idx="8">
                  <c:v>124.99449702839536</c:v>
                </c:pt>
                <c:pt idx="9">
                  <c:v>131.1799770180983</c:v>
                </c:pt>
                <c:pt idx="10">
                  <c:v>135.10244860042414</c:v>
                </c:pt>
                <c:pt idx="11">
                  <c:v>139.26157399544857</c:v>
                </c:pt>
                <c:pt idx="12">
                  <c:v>155.96533956293393</c:v>
                </c:pt>
                <c:pt idx="13">
                  <c:v>166.51493139628735</c:v>
                </c:pt>
                <c:pt idx="14">
                  <c:v>183.35872532216089</c:v>
                </c:pt>
                <c:pt idx="15">
                  <c:v>155.44660783489755</c:v>
                </c:pt>
                <c:pt idx="16">
                  <c:v>153.645825373294</c:v>
                </c:pt>
                <c:pt idx="17">
                  <c:v>162.65801008272626</c:v>
                </c:pt>
                <c:pt idx="18">
                  <c:v>160.21657250470815</c:v>
                </c:pt>
                <c:pt idx="19">
                  <c:v>156.66748686476865</c:v>
                </c:pt>
                <c:pt idx="20">
                  <c:v>145.57885665038779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F-4DE9-B2CC-7C9DFB4355C2}"/>
            </c:ext>
          </c:extLst>
        </c:ser>
        <c:ser>
          <c:idx val="2"/>
          <c:order val="2"/>
          <c:tx>
            <c:strRef>
              <c:f>'Figure 6.10'!$E$34</c:f>
              <c:strCache>
                <c:ptCount val="1"/>
                <c:pt idx="0">
                  <c:v>Melbourne</c:v>
                </c:pt>
              </c:strCache>
            </c:strRef>
          </c:tx>
          <c:spPr>
            <a:ln w="22225" cap="sq">
              <a:solidFill>
                <a:srgbClr val="2F3F51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6.10'!$B$35:$B$55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6.10'!$E$35:$E$55</c:f>
              <c:numCache>
                <c:formatCode>0.00</c:formatCode>
                <c:ptCount val="21"/>
                <c:pt idx="0">
                  <c:v>100</c:v>
                </c:pt>
                <c:pt idx="1">
                  <c:v>95.287133301940557</c:v>
                </c:pt>
                <c:pt idx="2">
                  <c:v>96.082981799930707</c:v>
                </c:pt>
                <c:pt idx="3">
                  <c:v>101.3537414807044</c:v>
                </c:pt>
                <c:pt idx="4">
                  <c:v>107.9132892893625</c:v>
                </c:pt>
                <c:pt idx="5">
                  <c:v>108.87988266688033</c:v>
                </c:pt>
                <c:pt idx="6">
                  <c:v>110.98329189307334</c:v>
                </c:pt>
                <c:pt idx="7">
                  <c:v>112.00373138239334</c:v>
                </c:pt>
                <c:pt idx="8">
                  <c:v>117.61894792045682</c:v>
                </c:pt>
                <c:pt idx="9">
                  <c:v>124.78424015009382</c:v>
                </c:pt>
                <c:pt idx="10">
                  <c:v>131.92417087304958</c:v>
                </c:pt>
                <c:pt idx="11">
                  <c:v>135.31824507434266</c:v>
                </c:pt>
                <c:pt idx="12">
                  <c:v>159.85432071515285</c:v>
                </c:pt>
                <c:pt idx="13">
                  <c:v>159.28777050542089</c:v>
                </c:pt>
                <c:pt idx="14">
                  <c:v>152.34450976827594</c:v>
                </c:pt>
                <c:pt idx="15">
                  <c:v>160.66915090629709</c:v>
                </c:pt>
                <c:pt idx="16">
                  <c:v>168.67508753480479</c:v>
                </c:pt>
                <c:pt idx="17">
                  <c:v>179.02161691662815</c:v>
                </c:pt>
                <c:pt idx="18">
                  <c:v>188.49510001342469</c:v>
                </c:pt>
                <c:pt idx="19">
                  <c:v>188.46322364651562</c:v>
                </c:pt>
                <c:pt idx="20">
                  <c:v>181.04019826580802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F-4DE9-B2CC-7C9DFB4355C2}"/>
            </c:ext>
          </c:extLst>
        </c:ser>
        <c:ser>
          <c:idx val="3"/>
          <c:order val="3"/>
          <c:tx>
            <c:strRef>
              <c:f>'Figure 6.10'!$F$34</c:f>
              <c:strCache>
                <c:ptCount val="1"/>
                <c:pt idx="0">
                  <c:v>Adelaide</c:v>
                </c:pt>
              </c:strCache>
            </c:strRef>
          </c:tx>
          <c:spPr>
            <a:ln w="22225" cap="sq">
              <a:solidFill>
                <a:srgbClr val="FBA927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6.10'!$B$35:$B$55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6.10'!$F$35:$F$55</c:f>
              <c:numCache>
                <c:formatCode>0.00</c:formatCode>
                <c:ptCount val="21"/>
                <c:pt idx="0">
                  <c:v>100</c:v>
                </c:pt>
                <c:pt idx="1">
                  <c:v>101.93137136896162</c:v>
                </c:pt>
                <c:pt idx="2">
                  <c:v>103.25367326790173</c:v>
                </c:pt>
                <c:pt idx="3">
                  <c:v>105.7643628590715</c:v>
                </c:pt>
                <c:pt idx="4">
                  <c:v>110.30024297119057</c:v>
                </c:pt>
                <c:pt idx="5">
                  <c:v>113.99053599701135</c:v>
                </c:pt>
                <c:pt idx="6">
                  <c:v>116.32602881546026</c:v>
                </c:pt>
                <c:pt idx="7">
                  <c:v>116.97362456558602</c:v>
                </c:pt>
                <c:pt idx="8">
                  <c:v>123.89030983909086</c:v>
                </c:pt>
                <c:pt idx="9">
                  <c:v>126.11266198233062</c:v>
                </c:pt>
                <c:pt idx="10">
                  <c:v>129.95553321475521</c:v>
                </c:pt>
                <c:pt idx="11">
                  <c:v>135.50970149253732</c:v>
                </c:pt>
                <c:pt idx="12">
                  <c:v>156.07430526115752</c:v>
                </c:pt>
                <c:pt idx="13">
                  <c:v>171.4734517069823</c:v>
                </c:pt>
                <c:pt idx="14">
                  <c:v>183.28027939399053</c:v>
                </c:pt>
                <c:pt idx="15">
                  <c:v>188.30590755449222</c:v>
                </c:pt>
                <c:pt idx="16">
                  <c:v>167.29256202886211</c:v>
                </c:pt>
                <c:pt idx="17">
                  <c:v>176.85627617309135</c:v>
                </c:pt>
                <c:pt idx="18">
                  <c:v>173.08545766741511</c:v>
                </c:pt>
                <c:pt idx="19">
                  <c:v>174.62169223208045</c:v>
                </c:pt>
                <c:pt idx="20">
                  <c:v>175.7478700916021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7F-4DE9-B2CC-7C9DFB4355C2}"/>
            </c:ext>
          </c:extLst>
        </c:ser>
        <c:ser>
          <c:idx val="4"/>
          <c:order val="4"/>
          <c:tx>
            <c:strRef>
              <c:f>'Figure 6.10'!$G$34</c:f>
              <c:strCache>
                <c:ptCount val="1"/>
                <c:pt idx="0">
                  <c:v>Hobart</c:v>
                </c:pt>
              </c:strCache>
            </c:strRef>
          </c:tx>
          <c:spPr>
            <a:ln w="22225" cap="sq">
              <a:solidFill>
                <a:srgbClr val="5F9E88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6.10'!$B$35:$B$55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6.10'!$G$35:$G$55</c:f>
              <c:numCache>
                <c:formatCode>0.00</c:formatCode>
                <c:ptCount val="21"/>
                <c:pt idx="0">
                  <c:v>100</c:v>
                </c:pt>
                <c:pt idx="1">
                  <c:v>96.600784320368618</c:v>
                </c:pt>
                <c:pt idx="2">
                  <c:v>98.276761865625659</c:v>
                </c:pt>
                <c:pt idx="3">
                  <c:v>106.75482901645503</c:v>
                </c:pt>
                <c:pt idx="4">
                  <c:v>106.81737369364912</c:v>
                </c:pt>
                <c:pt idx="5">
                  <c:v>110.4370718663622</c:v>
                </c:pt>
                <c:pt idx="6">
                  <c:v>105.593978396783</c:v>
                </c:pt>
                <c:pt idx="7">
                  <c:v>112.89345815699852</c:v>
                </c:pt>
                <c:pt idx="8">
                  <c:v>121.67968615218996</c:v>
                </c:pt>
                <c:pt idx="9">
                  <c:v>116.98491380759893</c:v>
                </c:pt>
                <c:pt idx="10">
                  <c:v>116.02446543484976</c:v>
                </c:pt>
                <c:pt idx="11">
                  <c:v>116.65254777070062</c:v>
                </c:pt>
                <c:pt idx="12">
                  <c:v>116.07854575266443</c:v>
                </c:pt>
                <c:pt idx="13">
                  <c:v>115.99734402282174</c:v>
                </c:pt>
                <c:pt idx="14">
                  <c:v>121.16769782028118</c:v>
                </c:pt>
                <c:pt idx="15">
                  <c:v>120.43922754269187</c:v>
                </c:pt>
                <c:pt idx="16">
                  <c:v>121.59456829440909</c:v>
                </c:pt>
                <c:pt idx="17">
                  <c:v>127.03888064398777</c:v>
                </c:pt>
                <c:pt idx="18">
                  <c:v>127.79068919888759</c:v>
                </c:pt>
                <c:pt idx="19">
                  <c:v>126.20620677986456</c:v>
                </c:pt>
                <c:pt idx="20">
                  <c:v>119.05317063130987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7F-4DE9-B2CC-7C9DFB4355C2}"/>
            </c:ext>
          </c:extLst>
        </c:ser>
        <c:ser>
          <c:idx val="5"/>
          <c:order val="5"/>
          <c:tx>
            <c:strRef>
              <c:f>'Figure 6.10'!$H$34</c:f>
              <c:strCache>
                <c:ptCount val="1"/>
                <c:pt idx="0">
                  <c:v>Canberra</c:v>
                </c:pt>
              </c:strCache>
            </c:strRef>
          </c:tx>
          <c:spPr>
            <a:ln w="22225" cap="sq">
              <a:solidFill>
                <a:srgbClr val="D2147D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6.10'!$B$35:$B$55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6.10'!$H$35:$H$55</c:f>
              <c:numCache>
                <c:formatCode>0.00</c:formatCode>
                <c:ptCount val="21"/>
                <c:pt idx="0">
                  <c:v>100</c:v>
                </c:pt>
                <c:pt idx="1">
                  <c:v>94.564254596070043</c:v>
                </c:pt>
                <c:pt idx="2">
                  <c:v>100.00775696187327</c:v>
                </c:pt>
                <c:pt idx="3">
                  <c:v>103.7004153851032</c:v>
                </c:pt>
                <c:pt idx="4">
                  <c:v>106.47635563262855</c:v>
                </c:pt>
                <c:pt idx="5">
                  <c:v>110.69838166612359</c:v>
                </c:pt>
                <c:pt idx="6">
                  <c:v>112.94326241134752</c:v>
                </c:pt>
                <c:pt idx="7">
                  <c:v>115.39669184932038</c:v>
                </c:pt>
                <c:pt idx="8">
                  <c:v>126.214119504869</c:v>
                </c:pt>
                <c:pt idx="9">
                  <c:v>136.94635814207135</c:v>
                </c:pt>
                <c:pt idx="10">
                  <c:v>138.48249486437345</c:v>
                </c:pt>
                <c:pt idx="11">
                  <c:v>140.67170740284863</c:v>
                </c:pt>
                <c:pt idx="12">
                  <c:v>153.67637838063786</c:v>
                </c:pt>
                <c:pt idx="13">
                  <c:v>157.04435364745623</c:v>
                </c:pt>
                <c:pt idx="14">
                  <c:v>167.4236454378298</c:v>
                </c:pt>
                <c:pt idx="15">
                  <c:v>174.15568774862231</c:v>
                </c:pt>
                <c:pt idx="16">
                  <c:v>163.38934072848454</c:v>
                </c:pt>
                <c:pt idx="17">
                  <c:v>188.30304550101619</c:v>
                </c:pt>
                <c:pt idx="18">
                  <c:v>196.09150937103979</c:v>
                </c:pt>
                <c:pt idx="19">
                  <c:v>200.56580607181905</c:v>
                </c:pt>
                <c:pt idx="20">
                  <c:v>200.38219039335004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7F-4DE9-B2CC-7C9DFB4355C2}"/>
            </c:ext>
          </c:extLst>
        </c:ser>
        <c:ser>
          <c:idx val="6"/>
          <c:order val="6"/>
          <c:tx>
            <c:strRef>
              <c:f>'Figure 6.10'!$I$34</c:f>
              <c:strCache>
                <c:ptCount val="1"/>
                <c:pt idx="0">
                  <c:v>National</c:v>
                </c:pt>
              </c:strCache>
            </c:strRef>
          </c:tx>
          <c:spPr>
            <a:ln w="28575" cap="sq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cat>
            <c:strRef>
              <c:f>'Figure 6.10'!$B$35:$B$55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'Figure 6.10'!$I$35:$I$55</c:f>
              <c:numCache>
                <c:formatCode>0.00</c:formatCode>
                <c:ptCount val="21"/>
                <c:pt idx="0">
                  <c:v>100</c:v>
                </c:pt>
                <c:pt idx="1">
                  <c:v>98.07257048636356</c:v>
                </c:pt>
                <c:pt idx="2">
                  <c:v>100.92967599410898</c:v>
                </c:pt>
                <c:pt idx="3">
                  <c:v>105.44037298754279</c:v>
                </c:pt>
                <c:pt idx="4">
                  <c:v>109.4326929909752</c:v>
                </c:pt>
                <c:pt idx="5">
                  <c:v>111.64958855889641</c:v>
                </c:pt>
                <c:pt idx="6">
                  <c:v>113.25425557527173</c:v>
                </c:pt>
                <c:pt idx="7">
                  <c:v>114.5112645112645</c:v>
                </c:pt>
                <c:pt idx="8">
                  <c:v>120.95973524544952</c:v>
                </c:pt>
                <c:pt idx="9">
                  <c:v>129.29736280743703</c:v>
                </c:pt>
                <c:pt idx="10">
                  <c:v>134.71177944862154</c:v>
                </c:pt>
                <c:pt idx="11">
                  <c:v>139.56426366246004</c:v>
                </c:pt>
                <c:pt idx="12">
                  <c:v>160.21235521235516</c:v>
                </c:pt>
                <c:pt idx="13">
                  <c:v>164.68452503757845</c:v>
                </c:pt>
                <c:pt idx="14">
                  <c:v>165.87520916789211</c:v>
                </c:pt>
                <c:pt idx="15">
                  <c:v>164.81321859550641</c:v>
                </c:pt>
                <c:pt idx="16">
                  <c:v>165.49491049491047</c:v>
                </c:pt>
                <c:pt idx="17">
                  <c:v>174.98338149542428</c:v>
                </c:pt>
                <c:pt idx="18">
                  <c:v>177.48182011985693</c:v>
                </c:pt>
                <c:pt idx="19">
                  <c:v>176.70322769290067</c:v>
                </c:pt>
                <c:pt idx="20">
                  <c:v>170.61996784693025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7F-4DE9-B2CC-7C9DFB435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273824"/>
        <c:axId val="501274152"/>
      </c:lineChart>
      <c:catAx>
        <c:axId val="5012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74152"/>
        <c:crosses val="autoZero"/>
        <c:auto val="1"/>
        <c:lblAlgn val="ctr"/>
        <c:lblOffset val="100"/>
        <c:noMultiLvlLbl val="0"/>
      </c:catAx>
      <c:valAx>
        <c:axId val="50127415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Index (2000 = 100)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73824"/>
        <c:crosses val="autoZero"/>
        <c:crossBetween val="between"/>
      </c:valAx>
      <c:spPr>
        <a:solidFill>
          <a:srgbClr val="DBDBDB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944600499375776E-2"/>
          <c:y val="0.95272561728395067"/>
          <c:w val="0.87871082436426395"/>
          <c:h val="4.44960266585002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27</xdr:col>
      <xdr:colOff>322262</xdr:colOff>
      <xdr:row>17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390525"/>
          <a:ext cx="14152562" cy="5648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508001</xdr:colOff>
      <xdr:row>23</xdr:row>
      <xdr:rowOff>177801</xdr:rowOff>
    </xdr:from>
    <xdr:to>
      <xdr:col>8</xdr:col>
      <xdr:colOff>527050</xdr:colOff>
      <xdr:row>43</xdr:row>
      <xdr:rowOff>96751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319266</xdr:colOff>
      <xdr:row>22</xdr:row>
      <xdr:rowOff>171449</xdr:rowOff>
    </xdr:from>
    <xdr:to>
      <xdr:col>8</xdr:col>
      <xdr:colOff>111125</xdr:colOff>
      <xdr:row>44</xdr:row>
      <xdr:rowOff>43692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539750</xdr:colOff>
      <xdr:row>7</xdr:row>
      <xdr:rowOff>161219</xdr:rowOff>
    </xdr:from>
    <xdr:to>
      <xdr:col>21</xdr:col>
      <xdr:colOff>507999</xdr:colOff>
      <xdr:row>30</xdr:row>
      <xdr:rowOff>84667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534105</xdr:colOff>
      <xdr:row>32</xdr:row>
      <xdr:rowOff>23282</xdr:rowOff>
    </xdr:from>
    <xdr:to>
      <xdr:col>21</xdr:col>
      <xdr:colOff>501038</xdr:colOff>
      <xdr:row>54</xdr:row>
      <xdr:rowOff>51904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inch/AppData/Local/Microsoft/Windows/Temporary%20Internet%20Files/Content.Outlook/BRCA5Y7F/2012%20Forecast%20updated%20with%20June%202015%20pop%20estim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docs/sites/wa/Shared%20Documents/Scenarios%20and%20Assumptions/Supporting%20information/Build%20costs/2017%20technology%20cost%20inputs%202018-02-15%20-%20APGT%20upd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SP%202.0\1.%20Inputs\Build%20Cost\Capital%20cost%20Template_2018-12-18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y qtr"/>
      <sheetName val="2012 forecast"/>
      <sheetName val="2012 forecast transposed"/>
      <sheetName val="AEMO_population forecast"/>
    </sheetNames>
    <sheetDataSet>
      <sheetData sheetId="0" refreshError="1">
        <row r="2">
          <cell r="B2" t="str">
            <v>Estimated Resident Population ;  Persons ;  New South Wales ;</v>
          </cell>
          <cell r="C2" t="str">
            <v>Estimated Resident Population ;  Persons ;  Victoria ;</v>
          </cell>
          <cell r="D2" t="str">
            <v>Estimated Resident Population ;  Persons ;  Queensland ;</v>
          </cell>
          <cell r="E2" t="str">
            <v>Estimated Resident Population ;  Persons ;  South Australia ;</v>
          </cell>
          <cell r="F2" t="str">
            <v>Estimated Resident Population ;  Persons ;  Western Australia ;</v>
          </cell>
          <cell r="G2" t="str">
            <v>Estimated Resident Population ;  Persons ;  Tasmania ;</v>
          </cell>
          <cell r="H2" t="str">
            <v>Estimated Resident Population ;  Persons ;  Northern Territory ;</v>
          </cell>
          <cell r="I2" t="str">
            <v>Estimated Resident Population ;  Persons ;  Australian Capital Territory ;</v>
          </cell>
          <cell r="J2" t="str">
            <v>Estimated Resident Population ;  Persons ;  Australia ;</v>
          </cell>
        </row>
        <row r="3">
          <cell r="A3" t="str">
            <v>Unit</v>
          </cell>
          <cell r="B3" t="str">
            <v>Persons</v>
          </cell>
          <cell r="C3" t="str">
            <v>Persons</v>
          </cell>
          <cell r="D3" t="str">
            <v>Persons</v>
          </cell>
          <cell r="E3" t="str">
            <v>Persons</v>
          </cell>
          <cell r="F3" t="str">
            <v>Persons</v>
          </cell>
          <cell r="G3" t="str">
            <v>Persons</v>
          </cell>
          <cell r="H3" t="str">
            <v>Persons</v>
          </cell>
          <cell r="I3" t="str">
            <v>Persons</v>
          </cell>
          <cell r="J3" t="str">
            <v>Persons</v>
          </cell>
        </row>
        <row r="4">
          <cell r="A4" t="str">
            <v>Series Type</v>
          </cell>
          <cell r="B4" t="str">
            <v>Original</v>
          </cell>
          <cell r="C4" t="str">
            <v>Original</v>
          </cell>
          <cell r="D4" t="str">
            <v>Original</v>
          </cell>
          <cell r="E4" t="str">
            <v>Original</v>
          </cell>
          <cell r="F4" t="str">
            <v>Original</v>
          </cell>
          <cell r="G4" t="str">
            <v>Original</v>
          </cell>
          <cell r="H4" t="str">
            <v>Original</v>
          </cell>
          <cell r="I4" t="str">
            <v>Original</v>
          </cell>
          <cell r="J4" t="str">
            <v>Original</v>
          </cell>
        </row>
        <row r="5">
          <cell r="A5" t="str">
            <v>Data Type</v>
          </cell>
          <cell r="B5" t="str">
            <v>STOCK_CLOSE</v>
          </cell>
          <cell r="C5" t="str">
            <v>STOCK_CLOSE</v>
          </cell>
          <cell r="D5" t="str">
            <v>STOCK_CLOSE</v>
          </cell>
          <cell r="E5" t="str">
            <v>STOCK_CLOSE</v>
          </cell>
          <cell r="F5" t="str">
            <v>STOCK_CLOSE</v>
          </cell>
          <cell r="G5" t="str">
            <v>STOCK_CLOSE</v>
          </cell>
          <cell r="H5" t="str">
            <v>STOCK_CLOSE</v>
          </cell>
          <cell r="I5" t="str">
            <v>STOCK_CLOSE</v>
          </cell>
          <cell r="J5" t="str">
            <v>STOCK_CLOSE</v>
          </cell>
        </row>
        <row r="6">
          <cell r="A6" t="str">
            <v>Frequency</v>
          </cell>
          <cell r="B6" t="str">
            <v>Quarter</v>
          </cell>
          <cell r="C6" t="str">
            <v>Quarter</v>
          </cell>
          <cell r="D6" t="str">
            <v>Quarter</v>
          </cell>
          <cell r="E6" t="str">
            <v>Quarter</v>
          </cell>
          <cell r="F6" t="str">
            <v>Quarter</v>
          </cell>
          <cell r="G6" t="str">
            <v>Quarter</v>
          </cell>
          <cell r="H6" t="str">
            <v>Quarter</v>
          </cell>
          <cell r="I6" t="str">
            <v>Quarter</v>
          </cell>
          <cell r="J6" t="str">
            <v>Quarter</v>
          </cell>
        </row>
        <row r="7">
          <cell r="A7" t="str">
            <v>Collection Month</v>
          </cell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3</v>
          </cell>
          <cell r="H7">
            <v>3</v>
          </cell>
          <cell r="I7">
            <v>3</v>
          </cell>
          <cell r="J7">
            <v>3</v>
          </cell>
        </row>
        <row r="8">
          <cell r="A8" t="str">
            <v>Series Start</v>
          </cell>
          <cell r="B8">
            <v>29738</v>
          </cell>
          <cell r="C8">
            <v>29738</v>
          </cell>
          <cell r="D8">
            <v>29738</v>
          </cell>
          <cell r="E8">
            <v>29738</v>
          </cell>
          <cell r="F8">
            <v>29738</v>
          </cell>
          <cell r="G8">
            <v>29738</v>
          </cell>
          <cell r="H8">
            <v>29738</v>
          </cell>
          <cell r="I8">
            <v>29738</v>
          </cell>
          <cell r="J8">
            <v>29738</v>
          </cell>
        </row>
        <row r="9">
          <cell r="A9" t="str">
            <v>Series End</v>
          </cell>
          <cell r="B9">
            <v>42156</v>
          </cell>
          <cell r="C9">
            <v>42156</v>
          </cell>
          <cell r="D9">
            <v>42156</v>
          </cell>
          <cell r="E9">
            <v>42156</v>
          </cell>
          <cell r="F9">
            <v>42156</v>
          </cell>
          <cell r="G9">
            <v>42156</v>
          </cell>
          <cell r="H9">
            <v>42156</v>
          </cell>
          <cell r="I9">
            <v>42156</v>
          </cell>
          <cell r="J9">
            <v>42156</v>
          </cell>
        </row>
        <row r="10">
          <cell r="A10" t="str">
            <v>No. Obs</v>
          </cell>
          <cell r="B10">
            <v>137</v>
          </cell>
          <cell r="C10">
            <v>137</v>
          </cell>
          <cell r="D10">
            <v>137</v>
          </cell>
          <cell r="E10">
            <v>137</v>
          </cell>
          <cell r="F10">
            <v>137</v>
          </cell>
          <cell r="G10">
            <v>137</v>
          </cell>
          <cell r="H10">
            <v>137</v>
          </cell>
          <cell r="I10">
            <v>137</v>
          </cell>
          <cell r="J10">
            <v>137</v>
          </cell>
        </row>
        <row r="11">
          <cell r="A11" t="str">
            <v>Series ID</v>
          </cell>
          <cell r="B11" t="str">
            <v>A2060843J</v>
          </cell>
          <cell r="C11" t="str">
            <v>A2060844K</v>
          </cell>
          <cell r="D11" t="str">
            <v>A2060845L</v>
          </cell>
          <cell r="E11" t="str">
            <v>A2060846R</v>
          </cell>
          <cell r="F11" t="str">
            <v>A2060847T</v>
          </cell>
          <cell r="G11" t="str">
            <v>A2060848V</v>
          </cell>
          <cell r="H11" t="str">
            <v>A2060849W</v>
          </cell>
          <cell r="I11" t="str">
            <v>A2060850F</v>
          </cell>
          <cell r="J11" t="str">
            <v>A2060842F</v>
          </cell>
        </row>
        <row r="12">
          <cell r="A12">
            <v>29738</v>
          </cell>
          <cell r="B12">
            <v>5234889</v>
          </cell>
          <cell r="C12">
            <v>3946917</v>
          </cell>
          <cell r="D12">
            <v>2345208</v>
          </cell>
          <cell r="E12">
            <v>1318769</v>
          </cell>
          <cell r="F12">
            <v>1300056</v>
          </cell>
          <cell r="G12">
            <v>427224</v>
          </cell>
          <cell r="H12">
            <v>122616</v>
          </cell>
          <cell r="I12">
            <v>227581</v>
          </cell>
          <cell r="J12">
            <v>14923260</v>
          </cell>
        </row>
        <row r="13">
          <cell r="A13">
            <v>29830</v>
          </cell>
          <cell r="B13">
            <v>5249455</v>
          </cell>
          <cell r="C13">
            <v>3957333</v>
          </cell>
          <cell r="D13">
            <v>2367477</v>
          </cell>
          <cell r="E13">
            <v>1321235</v>
          </cell>
          <cell r="F13">
            <v>1311284</v>
          </cell>
          <cell r="G13">
            <v>427925</v>
          </cell>
          <cell r="H13">
            <v>125186</v>
          </cell>
          <cell r="I13">
            <v>228782</v>
          </cell>
          <cell r="J13">
            <v>14988677</v>
          </cell>
        </row>
        <row r="14">
          <cell r="A14">
            <v>29921</v>
          </cell>
          <cell r="B14">
            <v>5266894</v>
          </cell>
          <cell r="C14">
            <v>3968398</v>
          </cell>
          <cell r="D14">
            <v>2387943</v>
          </cell>
          <cell r="E14">
            <v>1325176</v>
          </cell>
          <cell r="F14">
            <v>1320221</v>
          </cell>
          <cell r="G14">
            <v>428283</v>
          </cell>
          <cell r="H14">
            <v>127718</v>
          </cell>
          <cell r="I14">
            <v>229484</v>
          </cell>
          <cell r="J14">
            <v>15054117</v>
          </cell>
        </row>
        <row r="15">
          <cell r="A15">
            <v>30011</v>
          </cell>
          <cell r="B15">
            <v>5286119</v>
          </cell>
          <cell r="C15">
            <v>3980826</v>
          </cell>
          <cell r="D15">
            <v>2406355</v>
          </cell>
          <cell r="E15">
            <v>1328670</v>
          </cell>
          <cell r="F15">
            <v>1329700</v>
          </cell>
          <cell r="G15">
            <v>429445</v>
          </cell>
          <cell r="H15">
            <v>129593</v>
          </cell>
          <cell r="I15">
            <v>230990</v>
          </cell>
          <cell r="J15">
            <v>15121698</v>
          </cell>
        </row>
        <row r="16">
          <cell r="A16">
            <v>30103</v>
          </cell>
          <cell r="B16">
            <v>5303580</v>
          </cell>
          <cell r="C16">
            <v>3992870</v>
          </cell>
          <cell r="D16">
            <v>2424586</v>
          </cell>
          <cell r="E16">
            <v>1331108</v>
          </cell>
          <cell r="F16">
            <v>1338899</v>
          </cell>
          <cell r="G16">
            <v>429845</v>
          </cell>
          <cell r="H16">
            <v>130314</v>
          </cell>
          <cell r="I16">
            <v>233045</v>
          </cell>
          <cell r="J16">
            <v>15184247</v>
          </cell>
        </row>
        <row r="17">
          <cell r="A17">
            <v>30195</v>
          </cell>
          <cell r="B17">
            <v>5315846</v>
          </cell>
          <cell r="C17">
            <v>4002731</v>
          </cell>
          <cell r="D17">
            <v>2442912</v>
          </cell>
          <cell r="E17">
            <v>1334090</v>
          </cell>
          <cell r="F17">
            <v>1348096</v>
          </cell>
          <cell r="G17">
            <v>430308</v>
          </cell>
          <cell r="H17">
            <v>131517</v>
          </cell>
          <cell r="I17">
            <v>233778</v>
          </cell>
          <cell r="J17">
            <v>15239278</v>
          </cell>
        </row>
        <row r="18">
          <cell r="A18">
            <v>30286</v>
          </cell>
          <cell r="B18">
            <v>5328221</v>
          </cell>
          <cell r="C18">
            <v>4012687</v>
          </cell>
          <cell r="D18">
            <v>2456475</v>
          </cell>
          <cell r="E18">
            <v>1337783</v>
          </cell>
          <cell r="F18">
            <v>1354971</v>
          </cell>
          <cell r="G18">
            <v>430974</v>
          </cell>
          <cell r="H18">
            <v>132784</v>
          </cell>
          <cell r="I18">
            <v>234996</v>
          </cell>
          <cell r="J18">
            <v>15288891</v>
          </cell>
        </row>
        <row r="19">
          <cell r="A19">
            <v>30376</v>
          </cell>
          <cell r="B19">
            <v>5344027</v>
          </cell>
          <cell r="C19">
            <v>4025254</v>
          </cell>
          <cell r="D19">
            <v>2469709</v>
          </cell>
          <cell r="E19">
            <v>1342193</v>
          </cell>
          <cell r="F19">
            <v>1361874</v>
          </cell>
          <cell r="G19">
            <v>431665</v>
          </cell>
          <cell r="H19">
            <v>134529</v>
          </cell>
          <cell r="I19">
            <v>236991</v>
          </cell>
          <cell r="J19">
            <v>15346242</v>
          </cell>
        </row>
        <row r="20">
          <cell r="A20">
            <v>30468</v>
          </cell>
          <cell r="B20">
            <v>5352959</v>
          </cell>
          <cell r="C20">
            <v>4035702</v>
          </cell>
          <cell r="D20">
            <v>2482282</v>
          </cell>
          <cell r="E20">
            <v>1345775</v>
          </cell>
          <cell r="F20">
            <v>1369050</v>
          </cell>
          <cell r="G20">
            <v>432805</v>
          </cell>
          <cell r="H20">
            <v>135916</v>
          </cell>
          <cell r="I20">
            <v>238983</v>
          </cell>
          <cell r="J20">
            <v>15393472</v>
          </cell>
        </row>
        <row r="21">
          <cell r="A21">
            <v>30560</v>
          </cell>
          <cell r="B21">
            <v>5363744</v>
          </cell>
          <cell r="C21">
            <v>4045185</v>
          </cell>
          <cell r="D21">
            <v>2493373</v>
          </cell>
          <cell r="E21">
            <v>1349553</v>
          </cell>
          <cell r="F21">
            <v>1375244</v>
          </cell>
          <cell r="G21">
            <v>433909</v>
          </cell>
          <cell r="H21">
            <v>137942</v>
          </cell>
          <cell r="I21">
            <v>240055</v>
          </cell>
          <cell r="J21">
            <v>15439005</v>
          </cell>
        </row>
        <row r="22">
          <cell r="A22">
            <v>30651</v>
          </cell>
          <cell r="B22">
            <v>5374915</v>
          </cell>
          <cell r="C22">
            <v>4054498</v>
          </cell>
          <cell r="D22">
            <v>2503285</v>
          </cell>
          <cell r="E22">
            <v>1353208</v>
          </cell>
          <cell r="F22">
            <v>1381011</v>
          </cell>
          <cell r="G22">
            <v>435100</v>
          </cell>
          <cell r="H22">
            <v>139519</v>
          </cell>
          <cell r="I22">
            <v>241960</v>
          </cell>
          <cell r="J22">
            <v>15483496</v>
          </cell>
        </row>
        <row r="23">
          <cell r="A23">
            <v>30742</v>
          </cell>
          <cell r="B23">
            <v>5389180</v>
          </cell>
          <cell r="C23">
            <v>4066209</v>
          </cell>
          <cell r="D23">
            <v>2513443</v>
          </cell>
          <cell r="E23">
            <v>1356511</v>
          </cell>
          <cell r="F23">
            <v>1385878</v>
          </cell>
          <cell r="G23">
            <v>436178</v>
          </cell>
          <cell r="H23">
            <v>140666</v>
          </cell>
          <cell r="I23">
            <v>243476</v>
          </cell>
          <cell r="J23">
            <v>15531541</v>
          </cell>
        </row>
        <row r="24">
          <cell r="A24">
            <v>30834</v>
          </cell>
          <cell r="B24">
            <v>5402729</v>
          </cell>
          <cell r="C24">
            <v>4076492</v>
          </cell>
          <cell r="D24">
            <v>2523859</v>
          </cell>
          <cell r="E24">
            <v>1360048</v>
          </cell>
          <cell r="F24">
            <v>1391237</v>
          </cell>
          <cell r="G24">
            <v>437760</v>
          </cell>
          <cell r="H24">
            <v>142154</v>
          </cell>
          <cell r="I24">
            <v>245112</v>
          </cell>
          <cell r="J24">
            <v>15579391</v>
          </cell>
        </row>
        <row r="25">
          <cell r="A25">
            <v>30926</v>
          </cell>
          <cell r="B25">
            <v>5416536</v>
          </cell>
          <cell r="C25">
            <v>4086549</v>
          </cell>
          <cell r="D25">
            <v>2535976</v>
          </cell>
          <cell r="E25">
            <v>1362611</v>
          </cell>
          <cell r="F25">
            <v>1397817</v>
          </cell>
          <cell r="G25">
            <v>438866</v>
          </cell>
          <cell r="H25">
            <v>143934</v>
          </cell>
          <cell r="I25">
            <v>246259</v>
          </cell>
          <cell r="J25">
            <v>15628548</v>
          </cell>
        </row>
        <row r="26">
          <cell r="A26">
            <v>31017</v>
          </cell>
          <cell r="B26">
            <v>5431752</v>
          </cell>
          <cell r="C26">
            <v>4097640</v>
          </cell>
          <cell r="D26">
            <v>2547078</v>
          </cell>
          <cell r="E26">
            <v>1365333</v>
          </cell>
          <cell r="F26">
            <v>1403032</v>
          </cell>
          <cell r="G26">
            <v>440070</v>
          </cell>
          <cell r="H26">
            <v>145293</v>
          </cell>
          <cell r="I26">
            <v>247084</v>
          </cell>
          <cell r="J26">
            <v>15677282</v>
          </cell>
        </row>
        <row r="27">
          <cell r="A27">
            <v>31107</v>
          </cell>
          <cell r="B27">
            <v>5451549</v>
          </cell>
          <cell r="C27">
            <v>4109741</v>
          </cell>
          <cell r="D27">
            <v>2559452</v>
          </cell>
          <cell r="E27">
            <v>1368721</v>
          </cell>
          <cell r="F27">
            <v>1410377</v>
          </cell>
          <cell r="G27">
            <v>441324</v>
          </cell>
          <cell r="H27">
            <v>146662</v>
          </cell>
          <cell r="I27">
            <v>248839</v>
          </cell>
          <cell r="J27">
            <v>15736665</v>
          </cell>
        </row>
        <row r="28">
          <cell r="A28">
            <v>31199</v>
          </cell>
          <cell r="B28">
            <v>5464512</v>
          </cell>
          <cell r="C28">
            <v>4120068</v>
          </cell>
          <cell r="D28">
            <v>2571218</v>
          </cell>
          <cell r="E28">
            <v>1371197</v>
          </cell>
          <cell r="F28">
            <v>1418564</v>
          </cell>
          <cell r="G28">
            <v>442828</v>
          </cell>
          <cell r="H28">
            <v>148536</v>
          </cell>
          <cell r="I28">
            <v>251389</v>
          </cell>
          <cell r="J28">
            <v>15788312</v>
          </cell>
        </row>
        <row r="29">
          <cell r="A29">
            <v>31291</v>
          </cell>
          <cell r="B29">
            <v>5478254</v>
          </cell>
          <cell r="C29">
            <v>4129796</v>
          </cell>
          <cell r="D29">
            <v>2583368</v>
          </cell>
          <cell r="E29">
            <v>1373324</v>
          </cell>
          <cell r="F29">
            <v>1427370</v>
          </cell>
          <cell r="G29">
            <v>443548</v>
          </cell>
          <cell r="H29">
            <v>150596</v>
          </cell>
          <cell r="I29">
            <v>253446</v>
          </cell>
          <cell r="J29">
            <v>15839702</v>
          </cell>
        </row>
        <row r="30">
          <cell r="A30">
            <v>31382</v>
          </cell>
          <cell r="B30">
            <v>5496467</v>
          </cell>
          <cell r="C30">
            <v>4140421</v>
          </cell>
          <cell r="D30">
            <v>2597100</v>
          </cell>
          <cell r="E30">
            <v>1376838</v>
          </cell>
          <cell r="F30">
            <v>1436900</v>
          </cell>
          <cell r="G30">
            <v>444576</v>
          </cell>
          <cell r="H30">
            <v>152356</v>
          </cell>
          <cell r="I30">
            <v>255908</v>
          </cell>
          <cell r="J30">
            <v>15900566</v>
          </cell>
        </row>
        <row r="31">
          <cell r="A31">
            <v>31472</v>
          </cell>
          <cell r="B31">
            <v>5516377</v>
          </cell>
          <cell r="C31">
            <v>4151053</v>
          </cell>
          <cell r="D31">
            <v>2610205</v>
          </cell>
          <cell r="E31">
            <v>1380317</v>
          </cell>
          <cell r="F31">
            <v>1447254</v>
          </cell>
          <cell r="G31">
            <v>445723</v>
          </cell>
          <cell r="H31">
            <v>153284</v>
          </cell>
          <cell r="I31">
            <v>257285</v>
          </cell>
          <cell r="J31">
            <v>15961498</v>
          </cell>
        </row>
        <row r="32">
          <cell r="A32">
            <v>31564</v>
          </cell>
          <cell r="B32">
            <v>5531526</v>
          </cell>
          <cell r="C32">
            <v>4160856</v>
          </cell>
          <cell r="D32">
            <v>2624595</v>
          </cell>
          <cell r="E32">
            <v>1382550</v>
          </cell>
          <cell r="F32">
            <v>1459019</v>
          </cell>
          <cell r="G32">
            <v>446473</v>
          </cell>
          <cell r="H32">
            <v>154421</v>
          </cell>
          <cell r="I32">
            <v>258910</v>
          </cell>
          <cell r="J32">
            <v>16018350</v>
          </cell>
        </row>
        <row r="33">
          <cell r="A33">
            <v>31656</v>
          </cell>
          <cell r="B33">
            <v>5549928</v>
          </cell>
          <cell r="C33">
            <v>4171942</v>
          </cell>
          <cell r="D33">
            <v>2636477</v>
          </cell>
          <cell r="E33">
            <v>1384840</v>
          </cell>
          <cell r="F33">
            <v>1468413</v>
          </cell>
          <cell r="G33">
            <v>447325</v>
          </cell>
          <cell r="H33">
            <v>155571</v>
          </cell>
          <cell r="I33">
            <v>260545</v>
          </cell>
          <cell r="J33">
            <v>16075041</v>
          </cell>
        </row>
        <row r="34">
          <cell r="A34">
            <v>31747</v>
          </cell>
          <cell r="B34">
            <v>5574251</v>
          </cell>
          <cell r="C34">
            <v>4183842</v>
          </cell>
          <cell r="D34">
            <v>2648778</v>
          </cell>
          <cell r="E34">
            <v>1387499</v>
          </cell>
          <cell r="F34">
            <v>1477398</v>
          </cell>
          <cell r="G34">
            <v>448235</v>
          </cell>
          <cell r="H34">
            <v>156578</v>
          </cell>
          <cell r="I34">
            <v>262188</v>
          </cell>
          <cell r="J34">
            <v>16138769</v>
          </cell>
        </row>
        <row r="35">
          <cell r="A35">
            <v>31837</v>
          </cell>
          <cell r="B35">
            <v>5596207</v>
          </cell>
          <cell r="C35">
            <v>4197414</v>
          </cell>
          <cell r="D35">
            <v>2662654</v>
          </cell>
          <cell r="E35">
            <v>1390436</v>
          </cell>
          <cell r="F35">
            <v>1486905</v>
          </cell>
          <cell r="G35">
            <v>448597</v>
          </cell>
          <cell r="H35">
            <v>157775</v>
          </cell>
          <cell r="I35">
            <v>264053</v>
          </cell>
          <cell r="J35">
            <v>16204041</v>
          </cell>
        </row>
        <row r="36">
          <cell r="A36">
            <v>31929</v>
          </cell>
          <cell r="B36">
            <v>5616736</v>
          </cell>
          <cell r="C36">
            <v>4210111</v>
          </cell>
          <cell r="D36">
            <v>2675107</v>
          </cell>
          <cell r="E36">
            <v>1392764</v>
          </cell>
          <cell r="F36">
            <v>1496248</v>
          </cell>
          <cell r="G36">
            <v>449226</v>
          </cell>
          <cell r="H36">
            <v>158205</v>
          </cell>
          <cell r="I36">
            <v>265477</v>
          </cell>
          <cell r="J36">
            <v>16263874</v>
          </cell>
        </row>
        <row r="37">
          <cell r="A37">
            <v>32021</v>
          </cell>
          <cell r="B37">
            <v>5639899</v>
          </cell>
          <cell r="C37">
            <v>4223707</v>
          </cell>
          <cell r="D37">
            <v>2688129</v>
          </cell>
          <cell r="E37">
            <v>1395947</v>
          </cell>
          <cell r="F37">
            <v>1505294</v>
          </cell>
          <cell r="G37">
            <v>449373</v>
          </cell>
          <cell r="H37">
            <v>159142</v>
          </cell>
          <cell r="I37">
            <v>267375</v>
          </cell>
          <cell r="J37">
            <v>16328866</v>
          </cell>
        </row>
        <row r="38">
          <cell r="A38">
            <v>32112</v>
          </cell>
          <cell r="B38">
            <v>5666219</v>
          </cell>
          <cell r="C38">
            <v>4234945</v>
          </cell>
          <cell r="D38">
            <v>2703516</v>
          </cell>
          <cell r="E38">
            <v>1398959</v>
          </cell>
          <cell r="F38">
            <v>1513355</v>
          </cell>
          <cell r="G38">
            <v>449820</v>
          </cell>
          <cell r="H38">
            <v>159040</v>
          </cell>
          <cell r="I38">
            <v>268787</v>
          </cell>
          <cell r="J38">
            <v>16394641</v>
          </cell>
        </row>
        <row r="39">
          <cell r="A39">
            <v>32203</v>
          </cell>
          <cell r="B39">
            <v>5689397</v>
          </cell>
          <cell r="C39">
            <v>4249985</v>
          </cell>
          <cell r="D39">
            <v>2723992</v>
          </cell>
          <cell r="E39">
            <v>1402329</v>
          </cell>
          <cell r="F39">
            <v>1525576</v>
          </cell>
          <cell r="G39">
            <v>450572</v>
          </cell>
          <cell r="H39">
            <v>158959</v>
          </cell>
          <cell r="I39">
            <v>270957</v>
          </cell>
          <cell r="J39">
            <v>16471767</v>
          </cell>
        </row>
        <row r="40">
          <cell r="A40">
            <v>32295</v>
          </cell>
          <cell r="B40">
            <v>5707309</v>
          </cell>
          <cell r="C40">
            <v>4262569</v>
          </cell>
          <cell r="D40">
            <v>2739907</v>
          </cell>
          <cell r="E40">
            <v>1404909</v>
          </cell>
          <cell r="F40">
            <v>1535167</v>
          </cell>
          <cell r="G40">
            <v>451148</v>
          </cell>
          <cell r="H40">
            <v>159026</v>
          </cell>
          <cell r="I40">
            <v>272129</v>
          </cell>
          <cell r="J40">
            <v>16532164</v>
          </cell>
        </row>
        <row r="41">
          <cell r="A41">
            <v>32387</v>
          </cell>
          <cell r="B41">
            <v>5730331</v>
          </cell>
          <cell r="C41">
            <v>4280376</v>
          </cell>
          <cell r="D41">
            <v>2760389</v>
          </cell>
          <cell r="E41">
            <v>1408705</v>
          </cell>
          <cell r="F41">
            <v>1548042</v>
          </cell>
          <cell r="G41">
            <v>451905</v>
          </cell>
          <cell r="H41">
            <v>159804</v>
          </cell>
          <cell r="I41">
            <v>273087</v>
          </cell>
          <cell r="J41">
            <v>16612639</v>
          </cell>
        </row>
        <row r="42">
          <cell r="A42">
            <v>32478</v>
          </cell>
          <cell r="B42">
            <v>5752254</v>
          </cell>
          <cell r="C42">
            <v>4295300</v>
          </cell>
          <cell r="D42">
            <v>2780869</v>
          </cell>
          <cell r="E42">
            <v>1412323</v>
          </cell>
          <cell r="F42">
            <v>1558914</v>
          </cell>
          <cell r="G42">
            <v>452781</v>
          </cell>
          <cell r="H42">
            <v>160536</v>
          </cell>
          <cell r="I42">
            <v>274105</v>
          </cell>
          <cell r="J42">
            <v>16687082</v>
          </cell>
        </row>
        <row r="43">
          <cell r="A43">
            <v>32568</v>
          </cell>
          <cell r="B43">
            <v>5769720</v>
          </cell>
          <cell r="C43">
            <v>4309978</v>
          </cell>
          <cell r="D43">
            <v>2806845</v>
          </cell>
          <cell r="E43">
            <v>1416938</v>
          </cell>
          <cell r="F43">
            <v>1569712</v>
          </cell>
          <cell r="G43">
            <v>453932</v>
          </cell>
          <cell r="H43">
            <v>161050</v>
          </cell>
          <cell r="I43">
            <v>275867</v>
          </cell>
          <cell r="J43">
            <v>16764042</v>
          </cell>
        </row>
        <row r="44">
          <cell r="A44">
            <v>32660</v>
          </cell>
          <cell r="B44">
            <v>5776283</v>
          </cell>
          <cell r="C44">
            <v>4320164</v>
          </cell>
          <cell r="D44">
            <v>2827637</v>
          </cell>
          <cell r="E44">
            <v>1419029</v>
          </cell>
          <cell r="F44">
            <v>1578434</v>
          </cell>
          <cell r="G44">
            <v>455258</v>
          </cell>
          <cell r="H44">
            <v>161179</v>
          </cell>
          <cell r="I44">
            <v>276432</v>
          </cell>
          <cell r="J44">
            <v>16814416</v>
          </cell>
        </row>
        <row r="45">
          <cell r="A45">
            <v>32752</v>
          </cell>
          <cell r="B45">
            <v>5785625</v>
          </cell>
          <cell r="C45">
            <v>4333537</v>
          </cell>
          <cell r="D45">
            <v>2847045</v>
          </cell>
          <cell r="E45">
            <v>1421671</v>
          </cell>
          <cell r="F45">
            <v>1588186</v>
          </cell>
          <cell r="G45">
            <v>456830</v>
          </cell>
          <cell r="H45">
            <v>161674</v>
          </cell>
          <cell r="I45">
            <v>277470</v>
          </cell>
          <cell r="J45">
            <v>16872038</v>
          </cell>
        </row>
        <row r="46">
          <cell r="A46">
            <v>32843</v>
          </cell>
          <cell r="B46">
            <v>5803079</v>
          </cell>
          <cell r="C46">
            <v>4348225</v>
          </cell>
          <cell r="D46">
            <v>2864007</v>
          </cell>
          <cell r="E46">
            <v>1425461</v>
          </cell>
          <cell r="F46">
            <v>1596225</v>
          </cell>
          <cell r="G46">
            <v>458410</v>
          </cell>
          <cell r="H46">
            <v>162097</v>
          </cell>
          <cell r="I46">
            <v>279219</v>
          </cell>
          <cell r="J46">
            <v>16936723</v>
          </cell>
        </row>
        <row r="47">
          <cell r="A47">
            <v>32933</v>
          </cell>
          <cell r="B47">
            <v>5818151</v>
          </cell>
          <cell r="C47">
            <v>4364548</v>
          </cell>
          <cell r="D47">
            <v>2884170</v>
          </cell>
          <cell r="E47">
            <v>1429541</v>
          </cell>
          <cell r="F47">
            <v>1605959</v>
          </cell>
          <cell r="G47">
            <v>460070</v>
          </cell>
          <cell r="H47">
            <v>162538</v>
          </cell>
          <cell r="I47">
            <v>280659</v>
          </cell>
          <cell r="J47">
            <v>17005636</v>
          </cell>
        </row>
        <row r="48">
          <cell r="A48">
            <v>33025</v>
          </cell>
          <cell r="B48">
            <v>5834021</v>
          </cell>
          <cell r="C48">
            <v>4378592</v>
          </cell>
          <cell r="D48">
            <v>2899283</v>
          </cell>
          <cell r="E48">
            <v>1432056</v>
          </cell>
          <cell r="F48">
            <v>1613049</v>
          </cell>
          <cell r="G48">
            <v>462188</v>
          </cell>
          <cell r="H48">
            <v>163728</v>
          </cell>
          <cell r="I48">
            <v>282211</v>
          </cell>
          <cell r="J48">
            <v>17065128</v>
          </cell>
        </row>
        <row r="49">
          <cell r="A49">
            <v>33117</v>
          </cell>
          <cell r="B49">
            <v>5849534</v>
          </cell>
          <cell r="C49">
            <v>4391183</v>
          </cell>
          <cell r="D49">
            <v>2913538</v>
          </cell>
          <cell r="E49">
            <v>1435497</v>
          </cell>
          <cell r="F49">
            <v>1619848</v>
          </cell>
          <cell r="G49">
            <v>463469</v>
          </cell>
          <cell r="H49">
            <v>164392</v>
          </cell>
          <cell r="I49">
            <v>283671</v>
          </cell>
          <cell r="J49">
            <v>17121132</v>
          </cell>
        </row>
        <row r="50">
          <cell r="A50">
            <v>33208</v>
          </cell>
          <cell r="B50">
            <v>5862497</v>
          </cell>
          <cell r="C50">
            <v>4400707</v>
          </cell>
          <cell r="D50">
            <v>2928713</v>
          </cell>
          <cell r="E50">
            <v>1438882</v>
          </cell>
          <cell r="F50">
            <v>1624390</v>
          </cell>
          <cell r="G50">
            <v>464520</v>
          </cell>
          <cell r="H50">
            <v>165047</v>
          </cell>
          <cell r="I50">
            <v>285012</v>
          </cell>
          <cell r="J50">
            <v>17169768</v>
          </cell>
        </row>
        <row r="51">
          <cell r="A51">
            <v>33298</v>
          </cell>
          <cell r="B51">
            <v>5883248</v>
          </cell>
          <cell r="C51">
            <v>4413410</v>
          </cell>
          <cell r="D51">
            <v>2947512</v>
          </cell>
          <cell r="E51">
            <v>1443371</v>
          </cell>
          <cell r="F51">
            <v>1631357</v>
          </cell>
          <cell r="G51">
            <v>465870</v>
          </cell>
          <cell r="H51">
            <v>165356</v>
          </cell>
          <cell r="I51">
            <v>287300</v>
          </cell>
          <cell r="J51">
            <v>17237424</v>
          </cell>
        </row>
        <row r="52">
          <cell r="A52">
            <v>33390</v>
          </cell>
          <cell r="B52">
            <v>5898731</v>
          </cell>
          <cell r="C52">
            <v>4420373</v>
          </cell>
          <cell r="D52">
            <v>2960951</v>
          </cell>
          <cell r="E52">
            <v>1446299</v>
          </cell>
          <cell r="F52">
            <v>1636067</v>
          </cell>
          <cell r="G52">
            <v>466802</v>
          </cell>
          <cell r="H52">
            <v>165493</v>
          </cell>
          <cell r="I52">
            <v>289320</v>
          </cell>
          <cell r="J52">
            <v>17284036</v>
          </cell>
        </row>
        <row r="53">
          <cell r="A53">
            <v>33482</v>
          </cell>
          <cell r="B53">
            <v>5916714</v>
          </cell>
          <cell r="C53">
            <v>4429409</v>
          </cell>
          <cell r="D53">
            <v>2975984</v>
          </cell>
          <cell r="E53">
            <v>1449037</v>
          </cell>
          <cell r="F53">
            <v>1642746</v>
          </cell>
          <cell r="G53">
            <v>467736</v>
          </cell>
          <cell r="H53">
            <v>166716</v>
          </cell>
          <cell r="I53">
            <v>290517</v>
          </cell>
          <cell r="J53">
            <v>17338859</v>
          </cell>
        </row>
        <row r="54">
          <cell r="A54">
            <v>33573</v>
          </cell>
          <cell r="B54">
            <v>5928072</v>
          </cell>
          <cell r="C54">
            <v>4435083</v>
          </cell>
          <cell r="D54">
            <v>2990441</v>
          </cell>
          <cell r="E54">
            <v>1450862</v>
          </cell>
          <cell r="F54">
            <v>1647408</v>
          </cell>
          <cell r="G54">
            <v>468549</v>
          </cell>
          <cell r="H54">
            <v>167043</v>
          </cell>
          <cell r="I54">
            <v>291523</v>
          </cell>
          <cell r="J54">
            <v>17378981</v>
          </cell>
        </row>
        <row r="55">
          <cell r="A55">
            <v>33664</v>
          </cell>
          <cell r="B55">
            <v>5946386</v>
          </cell>
          <cell r="C55">
            <v>4445141</v>
          </cell>
          <cell r="D55">
            <v>3010322</v>
          </cell>
          <cell r="E55">
            <v>1454160</v>
          </cell>
          <cell r="F55">
            <v>1654244</v>
          </cell>
          <cell r="G55">
            <v>469433</v>
          </cell>
          <cell r="H55">
            <v>168117</v>
          </cell>
          <cell r="I55">
            <v>293484</v>
          </cell>
          <cell r="J55">
            <v>17441287</v>
          </cell>
        </row>
        <row r="56">
          <cell r="A56">
            <v>33756</v>
          </cell>
          <cell r="B56">
            <v>5957822</v>
          </cell>
          <cell r="C56">
            <v>4450217</v>
          </cell>
          <cell r="D56">
            <v>3023198</v>
          </cell>
          <cell r="E56">
            <v>1455442</v>
          </cell>
          <cell r="F56">
            <v>1658544</v>
          </cell>
          <cell r="G56">
            <v>469979</v>
          </cell>
          <cell r="H56">
            <v>168546</v>
          </cell>
          <cell r="I56">
            <v>294887</v>
          </cell>
          <cell r="J56">
            <v>17478635</v>
          </cell>
        </row>
        <row r="57">
          <cell r="A57">
            <v>33848</v>
          </cell>
          <cell r="B57">
            <v>5970754</v>
          </cell>
          <cell r="C57">
            <v>4454836</v>
          </cell>
          <cell r="D57">
            <v>3041149</v>
          </cell>
          <cell r="E57">
            <v>1456178</v>
          </cell>
          <cell r="F57">
            <v>1664755</v>
          </cell>
          <cell r="G57">
            <v>470443</v>
          </cell>
          <cell r="H57">
            <v>169101</v>
          </cell>
          <cell r="I57">
            <v>296087</v>
          </cell>
          <cell r="J57">
            <v>17523303</v>
          </cell>
        </row>
        <row r="58">
          <cell r="A58">
            <v>33939</v>
          </cell>
          <cell r="B58">
            <v>5977823</v>
          </cell>
          <cell r="C58">
            <v>4458219</v>
          </cell>
          <cell r="D58">
            <v>3057138</v>
          </cell>
          <cell r="E58">
            <v>1457241</v>
          </cell>
          <cell r="F58">
            <v>1668515</v>
          </cell>
          <cell r="G58">
            <v>471258</v>
          </cell>
          <cell r="H58">
            <v>170420</v>
          </cell>
          <cell r="I58">
            <v>296519</v>
          </cell>
          <cell r="J58">
            <v>17557133</v>
          </cell>
        </row>
        <row r="59">
          <cell r="A59">
            <v>34029</v>
          </cell>
          <cell r="B59">
            <v>5990424</v>
          </cell>
          <cell r="C59">
            <v>4463265</v>
          </cell>
          <cell r="D59">
            <v>3081331</v>
          </cell>
          <cell r="E59">
            <v>1457895</v>
          </cell>
          <cell r="F59">
            <v>1674250</v>
          </cell>
          <cell r="G59">
            <v>471864</v>
          </cell>
          <cell r="H59">
            <v>171319</v>
          </cell>
          <cell r="I59">
            <v>299204</v>
          </cell>
          <cell r="J59">
            <v>17609552</v>
          </cell>
        </row>
        <row r="60">
          <cell r="A60">
            <v>34121</v>
          </cell>
          <cell r="B60">
            <v>5995055</v>
          </cell>
          <cell r="C60">
            <v>4462766</v>
          </cell>
          <cell r="D60">
            <v>3096185</v>
          </cell>
          <cell r="E60">
            <v>1458632</v>
          </cell>
          <cell r="F60">
            <v>1678722</v>
          </cell>
          <cell r="G60">
            <v>471987</v>
          </cell>
          <cell r="H60">
            <v>171708</v>
          </cell>
          <cell r="I60">
            <v>299753</v>
          </cell>
          <cell r="J60">
            <v>17634808</v>
          </cell>
        </row>
        <row r="61">
          <cell r="A61">
            <v>34213</v>
          </cell>
          <cell r="B61">
            <v>6009659</v>
          </cell>
          <cell r="C61">
            <v>4464794</v>
          </cell>
          <cell r="D61">
            <v>3115843</v>
          </cell>
          <cell r="E61">
            <v>1460306</v>
          </cell>
          <cell r="F61">
            <v>1684972</v>
          </cell>
          <cell r="G61">
            <v>472574</v>
          </cell>
          <cell r="H61">
            <v>172884</v>
          </cell>
          <cell r="I61">
            <v>300030</v>
          </cell>
          <cell r="J61">
            <v>17683713</v>
          </cell>
        </row>
        <row r="62">
          <cell r="A62">
            <v>34304</v>
          </cell>
          <cell r="B62">
            <v>6020171</v>
          </cell>
          <cell r="C62">
            <v>4466738</v>
          </cell>
          <cell r="D62">
            <v>3130986</v>
          </cell>
          <cell r="E62">
            <v>1461102</v>
          </cell>
          <cell r="F62">
            <v>1690348</v>
          </cell>
          <cell r="G62">
            <v>472983</v>
          </cell>
          <cell r="H62">
            <v>173590</v>
          </cell>
          <cell r="I62">
            <v>300490</v>
          </cell>
          <cell r="J62">
            <v>17719090</v>
          </cell>
        </row>
        <row r="63">
          <cell r="A63">
            <v>34394</v>
          </cell>
          <cell r="B63">
            <v>6037096</v>
          </cell>
          <cell r="C63">
            <v>4471010</v>
          </cell>
          <cell r="D63">
            <v>3151365</v>
          </cell>
          <cell r="E63">
            <v>1462557</v>
          </cell>
          <cell r="F63">
            <v>1698534</v>
          </cell>
          <cell r="G63">
            <v>473143</v>
          </cell>
          <cell r="H63">
            <v>174237</v>
          </cell>
          <cell r="I63">
            <v>301413</v>
          </cell>
          <cell r="J63">
            <v>17772078</v>
          </cell>
        </row>
        <row r="64">
          <cell r="A64">
            <v>34486</v>
          </cell>
          <cell r="B64">
            <v>6044819</v>
          </cell>
          <cell r="C64">
            <v>4472989</v>
          </cell>
          <cell r="D64">
            <v>3166566</v>
          </cell>
          <cell r="E64">
            <v>1463089</v>
          </cell>
          <cell r="F64">
            <v>1704649</v>
          </cell>
          <cell r="G64">
            <v>473499</v>
          </cell>
          <cell r="H64">
            <v>174908</v>
          </cell>
          <cell r="I64">
            <v>302194</v>
          </cell>
          <cell r="J64">
            <v>17805468</v>
          </cell>
        </row>
        <row r="65">
          <cell r="A65">
            <v>34578</v>
          </cell>
          <cell r="B65">
            <v>6063058</v>
          </cell>
          <cell r="C65">
            <v>4479378</v>
          </cell>
          <cell r="D65">
            <v>3184148</v>
          </cell>
          <cell r="E65">
            <v>1463714</v>
          </cell>
          <cell r="F65">
            <v>1713520</v>
          </cell>
          <cell r="G65">
            <v>473972</v>
          </cell>
          <cell r="H65">
            <v>175543</v>
          </cell>
          <cell r="I65">
            <v>303134</v>
          </cell>
          <cell r="J65">
            <v>17859257</v>
          </cell>
        </row>
        <row r="66">
          <cell r="A66">
            <v>34669</v>
          </cell>
          <cell r="B66">
            <v>6071872</v>
          </cell>
          <cell r="C66">
            <v>4483205</v>
          </cell>
          <cell r="D66">
            <v>3198877</v>
          </cell>
          <cell r="E66">
            <v>1463977</v>
          </cell>
          <cell r="F66">
            <v>1718549</v>
          </cell>
          <cell r="G66">
            <v>474076</v>
          </cell>
          <cell r="H66">
            <v>176761</v>
          </cell>
          <cell r="I66">
            <v>303289</v>
          </cell>
          <cell r="J66">
            <v>17893433</v>
          </cell>
        </row>
        <row r="67">
          <cell r="A67">
            <v>34759</v>
          </cell>
          <cell r="B67">
            <v>6087910</v>
          </cell>
          <cell r="C67">
            <v>4491289</v>
          </cell>
          <cell r="D67">
            <v>3218314</v>
          </cell>
          <cell r="E67">
            <v>1464763</v>
          </cell>
          <cell r="F67">
            <v>1727907</v>
          </cell>
          <cell r="G67">
            <v>474411</v>
          </cell>
          <cell r="H67">
            <v>178692</v>
          </cell>
          <cell r="I67">
            <v>305388</v>
          </cell>
          <cell r="J67">
            <v>17951550</v>
          </cell>
        </row>
        <row r="68">
          <cell r="A68">
            <v>34851</v>
          </cell>
          <cell r="B68">
            <v>6105560</v>
          </cell>
          <cell r="C68">
            <v>4497660</v>
          </cell>
          <cell r="D68">
            <v>3237380</v>
          </cell>
          <cell r="E68">
            <v>1465340</v>
          </cell>
          <cell r="F68">
            <v>1736066</v>
          </cell>
          <cell r="G68">
            <v>474515</v>
          </cell>
          <cell r="H68">
            <v>179602</v>
          </cell>
          <cell r="I68">
            <v>305838</v>
          </cell>
          <cell r="J68">
            <v>18004882</v>
          </cell>
        </row>
        <row r="69">
          <cell r="A69">
            <v>34943</v>
          </cell>
          <cell r="B69">
            <v>6124648</v>
          </cell>
          <cell r="C69">
            <v>4506386</v>
          </cell>
          <cell r="D69">
            <v>3255117</v>
          </cell>
          <cell r="E69">
            <v>1465759</v>
          </cell>
          <cell r="F69">
            <v>1744788</v>
          </cell>
          <cell r="G69">
            <v>474941</v>
          </cell>
          <cell r="H69">
            <v>180698</v>
          </cell>
          <cell r="I69">
            <v>306880</v>
          </cell>
          <cell r="J69">
            <v>18062176</v>
          </cell>
        </row>
        <row r="70">
          <cell r="A70">
            <v>35034</v>
          </cell>
          <cell r="B70">
            <v>6143971</v>
          </cell>
          <cell r="C70">
            <v>4517353</v>
          </cell>
          <cell r="D70">
            <v>3271743</v>
          </cell>
          <cell r="E70">
            <v>1466605</v>
          </cell>
          <cell r="F70">
            <v>1751933</v>
          </cell>
          <cell r="G70">
            <v>475148</v>
          </cell>
          <cell r="H70">
            <v>182829</v>
          </cell>
          <cell r="I70">
            <v>307022</v>
          </cell>
          <cell r="J70">
            <v>18119616</v>
          </cell>
        </row>
        <row r="71">
          <cell r="A71">
            <v>35125</v>
          </cell>
          <cell r="B71">
            <v>6159806</v>
          </cell>
          <cell r="C71">
            <v>4527573</v>
          </cell>
          <cell r="D71">
            <v>3289507</v>
          </cell>
          <cell r="E71">
            <v>1467943</v>
          </cell>
          <cell r="F71">
            <v>1760445</v>
          </cell>
          <cell r="G71">
            <v>475282</v>
          </cell>
          <cell r="H71">
            <v>183859</v>
          </cell>
          <cell r="I71">
            <v>308512</v>
          </cell>
          <cell r="J71">
            <v>18175986</v>
          </cell>
        </row>
        <row r="72">
          <cell r="A72">
            <v>35217</v>
          </cell>
          <cell r="B72">
            <v>6176461</v>
          </cell>
          <cell r="C72">
            <v>4534984</v>
          </cell>
          <cell r="D72">
            <v>3303192</v>
          </cell>
          <cell r="E72">
            <v>1469079</v>
          </cell>
          <cell r="F72">
            <v>1768206</v>
          </cell>
          <cell r="G72">
            <v>475605</v>
          </cell>
          <cell r="H72">
            <v>184516</v>
          </cell>
          <cell r="I72">
            <v>309629</v>
          </cell>
          <cell r="J72">
            <v>18224767</v>
          </cell>
        </row>
        <row r="73">
          <cell r="A73">
            <v>35309</v>
          </cell>
          <cell r="B73">
            <v>6196251</v>
          </cell>
          <cell r="C73">
            <v>4544480</v>
          </cell>
          <cell r="D73">
            <v>3318599</v>
          </cell>
          <cell r="E73">
            <v>1470334</v>
          </cell>
          <cell r="F73">
            <v>1776454</v>
          </cell>
          <cell r="G73">
            <v>475731</v>
          </cell>
          <cell r="H73">
            <v>186229</v>
          </cell>
          <cell r="I73">
            <v>310227</v>
          </cell>
          <cell r="J73">
            <v>18281323</v>
          </cell>
        </row>
        <row r="74">
          <cell r="A74">
            <v>35400</v>
          </cell>
          <cell r="B74">
            <v>6214548</v>
          </cell>
          <cell r="C74">
            <v>4552904</v>
          </cell>
          <cell r="D74">
            <v>3330579</v>
          </cell>
          <cell r="E74">
            <v>1471997</v>
          </cell>
          <cell r="F74">
            <v>1783556</v>
          </cell>
          <cell r="G74">
            <v>475529</v>
          </cell>
          <cell r="H74">
            <v>187342</v>
          </cell>
          <cell r="I74">
            <v>310655</v>
          </cell>
          <cell r="J74">
            <v>18330079</v>
          </cell>
        </row>
        <row r="75">
          <cell r="A75">
            <v>35490</v>
          </cell>
          <cell r="B75">
            <v>6234303</v>
          </cell>
          <cell r="C75">
            <v>4565356</v>
          </cell>
          <cell r="D75">
            <v>3343777</v>
          </cell>
          <cell r="E75">
            <v>1474442</v>
          </cell>
          <cell r="F75">
            <v>1793345</v>
          </cell>
          <cell r="G75">
            <v>475444</v>
          </cell>
          <cell r="H75">
            <v>188223</v>
          </cell>
          <cell r="I75">
            <v>310910</v>
          </cell>
          <cell r="J75">
            <v>18388710</v>
          </cell>
        </row>
        <row r="76">
          <cell r="A76">
            <v>35582</v>
          </cell>
          <cell r="B76">
            <v>6246267</v>
          </cell>
          <cell r="C76">
            <v>4569297</v>
          </cell>
          <cell r="D76">
            <v>3355417</v>
          </cell>
          <cell r="E76">
            <v>1475658</v>
          </cell>
          <cell r="F76">
            <v>1798341</v>
          </cell>
          <cell r="G76">
            <v>474908</v>
          </cell>
          <cell r="H76">
            <v>189755</v>
          </cell>
          <cell r="I76">
            <v>310533</v>
          </cell>
          <cell r="J76">
            <v>18423037</v>
          </cell>
        </row>
        <row r="77">
          <cell r="A77">
            <v>35674</v>
          </cell>
          <cell r="B77">
            <v>6260867</v>
          </cell>
          <cell r="C77">
            <v>4578175</v>
          </cell>
          <cell r="D77">
            <v>3369184</v>
          </cell>
          <cell r="E77">
            <v>1477371</v>
          </cell>
          <cell r="F77">
            <v>1804800</v>
          </cell>
          <cell r="G77">
            <v>474528</v>
          </cell>
          <cell r="H77">
            <v>190694</v>
          </cell>
          <cell r="I77">
            <v>310258</v>
          </cell>
          <cell r="J77">
            <v>18468718</v>
          </cell>
        </row>
        <row r="78">
          <cell r="A78">
            <v>35765</v>
          </cell>
          <cell r="B78">
            <v>6274966</v>
          </cell>
          <cell r="C78">
            <v>4586156</v>
          </cell>
          <cell r="D78">
            <v>3380394</v>
          </cell>
          <cell r="E78">
            <v>1479003</v>
          </cell>
          <cell r="F78">
            <v>1810928</v>
          </cell>
          <cell r="G78">
            <v>474215</v>
          </cell>
          <cell r="H78">
            <v>191259</v>
          </cell>
          <cell r="I78">
            <v>310281</v>
          </cell>
          <cell r="J78">
            <v>18510004</v>
          </cell>
        </row>
        <row r="79">
          <cell r="A79">
            <v>35855</v>
          </cell>
          <cell r="B79">
            <v>6295260</v>
          </cell>
          <cell r="C79">
            <v>4600872</v>
          </cell>
          <cell r="D79">
            <v>3393483</v>
          </cell>
          <cell r="E79">
            <v>1482137</v>
          </cell>
          <cell r="F79">
            <v>1820812</v>
          </cell>
          <cell r="G79">
            <v>473982</v>
          </cell>
          <cell r="H79">
            <v>192061</v>
          </cell>
          <cell r="I79">
            <v>311026</v>
          </cell>
          <cell r="J79">
            <v>18572416</v>
          </cell>
        </row>
        <row r="80">
          <cell r="A80">
            <v>35947</v>
          </cell>
          <cell r="B80">
            <v>6305799</v>
          </cell>
          <cell r="C80">
            <v>4606970</v>
          </cell>
          <cell r="D80">
            <v>3404484</v>
          </cell>
          <cell r="E80">
            <v>1483270</v>
          </cell>
          <cell r="F80">
            <v>1826440</v>
          </cell>
          <cell r="G80">
            <v>473430</v>
          </cell>
          <cell r="H80">
            <v>192905</v>
          </cell>
          <cell r="I80">
            <v>311532</v>
          </cell>
          <cell r="J80">
            <v>18607584</v>
          </cell>
        </row>
        <row r="81">
          <cell r="A81">
            <v>36039</v>
          </cell>
          <cell r="B81">
            <v>6324111</v>
          </cell>
          <cell r="C81">
            <v>4617308</v>
          </cell>
          <cell r="D81">
            <v>3416076</v>
          </cell>
          <cell r="E81">
            <v>1484580</v>
          </cell>
          <cell r="F81">
            <v>1834703</v>
          </cell>
          <cell r="G81">
            <v>473430</v>
          </cell>
          <cell r="H81">
            <v>193703</v>
          </cell>
          <cell r="I81">
            <v>311732</v>
          </cell>
          <cell r="J81">
            <v>18658381</v>
          </cell>
        </row>
        <row r="82">
          <cell r="A82">
            <v>36130</v>
          </cell>
          <cell r="B82">
            <v>6338790</v>
          </cell>
          <cell r="C82">
            <v>4629345</v>
          </cell>
          <cell r="D82">
            <v>3427505</v>
          </cell>
          <cell r="E82">
            <v>1487042</v>
          </cell>
          <cell r="F82">
            <v>1840078</v>
          </cell>
          <cell r="G82">
            <v>473450</v>
          </cell>
          <cell r="H82">
            <v>194390</v>
          </cell>
          <cell r="I82">
            <v>312300</v>
          </cell>
          <cell r="J82">
            <v>18705620</v>
          </cell>
        </row>
        <row r="83">
          <cell r="A83">
            <v>36220</v>
          </cell>
          <cell r="B83">
            <v>6360552</v>
          </cell>
          <cell r="C83">
            <v>4645152</v>
          </cell>
          <cell r="D83">
            <v>3442196</v>
          </cell>
          <cell r="E83">
            <v>1489729</v>
          </cell>
          <cell r="F83">
            <v>1848303</v>
          </cell>
          <cell r="G83">
            <v>473189</v>
          </cell>
          <cell r="H83">
            <v>195251</v>
          </cell>
          <cell r="I83">
            <v>313466</v>
          </cell>
          <cell r="J83">
            <v>18770525</v>
          </cell>
        </row>
        <row r="84">
          <cell r="A84">
            <v>36312</v>
          </cell>
          <cell r="B84">
            <v>6375103</v>
          </cell>
          <cell r="C84">
            <v>4652462</v>
          </cell>
          <cell r="D84">
            <v>3453936</v>
          </cell>
          <cell r="E84">
            <v>1490934</v>
          </cell>
          <cell r="F84">
            <v>1853936</v>
          </cell>
          <cell r="G84">
            <v>473030</v>
          </cell>
          <cell r="H84">
            <v>196012</v>
          </cell>
          <cell r="I84">
            <v>314171</v>
          </cell>
          <cell r="J84">
            <v>18812264</v>
          </cell>
        </row>
        <row r="85">
          <cell r="A85">
            <v>36404</v>
          </cell>
          <cell r="B85">
            <v>6393100</v>
          </cell>
          <cell r="C85">
            <v>4665626</v>
          </cell>
          <cell r="D85">
            <v>3466399</v>
          </cell>
          <cell r="E85">
            <v>1493030</v>
          </cell>
          <cell r="F85">
            <v>1862033</v>
          </cell>
          <cell r="G85">
            <v>473181</v>
          </cell>
          <cell r="H85">
            <v>196807</v>
          </cell>
          <cell r="I85">
            <v>314833</v>
          </cell>
          <cell r="J85">
            <v>18867680</v>
          </cell>
        </row>
        <row r="86">
          <cell r="A86">
            <v>36495</v>
          </cell>
          <cell r="B86">
            <v>6409971</v>
          </cell>
          <cell r="C86">
            <v>4677581</v>
          </cell>
          <cell r="D86">
            <v>3481034</v>
          </cell>
          <cell r="E86">
            <v>1495218</v>
          </cell>
          <cell r="F86">
            <v>1866265</v>
          </cell>
          <cell r="G86">
            <v>473294</v>
          </cell>
          <cell r="H86">
            <v>197757</v>
          </cell>
          <cell r="I86">
            <v>315431</v>
          </cell>
          <cell r="J86">
            <v>18919210</v>
          </cell>
        </row>
        <row r="87">
          <cell r="A87">
            <v>36586</v>
          </cell>
          <cell r="B87">
            <v>6431826</v>
          </cell>
          <cell r="C87">
            <v>4695560</v>
          </cell>
          <cell r="D87">
            <v>3497147</v>
          </cell>
          <cell r="E87">
            <v>1496828</v>
          </cell>
          <cell r="F87">
            <v>1874371</v>
          </cell>
          <cell r="G87">
            <v>473303</v>
          </cell>
          <cell r="H87">
            <v>198304</v>
          </cell>
          <cell r="I87">
            <v>316731</v>
          </cell>
          <cell r="J87">
            <v>18986711</v>
          </cell>
        </row>
        <row r="88">
          <cell r="A88">
            <v>36678</v>
          </cell>
          <cell r="B88">
            <v>6446558</v>
          </cell>
          <cell r="C88">
            <v>4704065</v>
          </cell>
          <cell r="D88">
            <v>3509458</v>
          </cell>
          <cell r="E88">
            <v>1497503</v>
          </cell>
          <cell r="F88">
            <v>1879093</v>
          </cell>
          <cell r="G88">
            <v>473123</v>
          </cell>
          <cell r="H88">
            <v>199149</v>
          </cell>
          <cell r="I88">
            <v>317235</v>
          </cell>
          <cell r="J88">
            <v>19028802</v>
          </cell>
        </row>
        <row r="89">
          <cell r="A89">
            <v>36770</v>
          </cell>
          <cell r="B89">
            <v>6465614</v>
          </cell>
          <cell r="C89">
            <v>4718436</v>
          </cell>
          <cell r="D89">
            <v>3523446</v>
          </cell>
          <cell r="E89">
            <v>1498934</v>
          </cell>
          <cell r="F89">
            <v>1886084</v>
          </cell>
          <cell r="G89">
            <v>473035</v>
          </cell>
          <cell r="H89">
            <v>199816</v>
          </cell>
          <cell r="I89">
            <v>318079</v>
          </cell>
          <cell r="J89">
            <v>19086040</v>
          </cell>
        </row>
        <row r="90">
          <cell r="A90">
            <v>36861</v>
          </cell>
          <cell r="B90">
            <v>6485081</v>
          </cell>
          <cell r="C90">
            <v>4730855</v>
          </cell>
          <cell r="D90">
            <v>3537670</v>
          </cell>
          <cell r="E90">
            <v>1500129</v>
          </cell>
          <cell r="F90">
            <v>1892531</v>
          </cell>
          <cell r="G90">
            <v>473200</v>
          </cell>
          <cell r="H90">
            <v>200045</v>
          </cell>
          <cell r="I90">
            <v>318941</v>
          </cell>
          <cell r="J90">
            <v>19141036</v>
          </cell>
        </row>
        <row r="91">
          <cell r="A91">
            <v>36951</v>
          </cell>
          <cell r="B91">
            <v>6513844</v>
          </cell>
          <cell r="C91">
            <v>4753725</v>
          </cell>
          <cell r="D91">
            <v>3556466</v>
          </cell>
          <cell r="E91">
            <v>1502299</v>
          </cell>
          <cell r="F91">
            <v>1901295</v>
          </cell>
          <cell r="G91">
            <v>473662</v>
          </cell>
          <cell r="H91">
            <v>200789</v>
          </cell>
          <cell r="I91">
            <v>320526</v>
          </cell>
          <cell r="J91">
            <v>19225181</v>
          </cell>
        </row>
        <row r="92">
          <cell r="A92">
            <v>37043</v>
          </cell>
          <cell r="B92">
            <v>6530349</v>
          </cell>
          <cell r="C92">
            <v>4763615</v>
          </cell>
          <cell r="D92">
            <v>3571469</v>
          </cell>
          <cell r="E92">
            <v>1503461</v>
          </cell>
          <cell r="F92">
            <v>1906274</v>
          </cell>
          <cell r="G92">
            <v>473668</v>
          </cell>
          <cell r="H92">
            <v>201743</v>
          </cell>
          <cell r="I92">
            <v>321538</v>
          </cell>
          <cell r="J92">
            <v>19274701</v>
          </cell>
        </row>
        <row r="93">
          <cell r="A93">
            <v>37135</v>
          </cell>
          <cell r="B93">
            <v>6544891</v>
          </cell>
          <cell r="C93">
            <v>4776052</v>
          </cell>
          <cell r="D93">
            <v>3590969</v>
          </cell>
          <cell r="E93">
            <v>1504992</v>
          </cell>
          <cell r="F93">
            <v>1912214</v>
          </cell>
          <cell r="G93">
            <v>473530</v>
          </cell>
          <cell r="H93">
            <v>201995</v>
          </cell>
          <cell r="I93">
            <v>321942</v>
          </cell>
          <cell r="J93">
            <v>19329107</v>
          </cell>
        </row>
        <row r="94">
          <cell r="A94">
            <v>37226</v>
          </cell>
          <cell r="B94">
            <v>6558484</v>
          </cell>
          <cell r="C94">
            <v>4790212</v>
          </cell>
          <cell r="D94">
            <v>3611203</v>
          </cell>
          <cell r="E94">
            <v>1507825</v>
          </cell>
          <cell r="F94">
            <v>1917752</v>
          </cell>
          <cell r="G94">
            <v>473890</v>
          </cell>
          <cell r="H94">
            <v>201751</v>
          </cell>
          <cell r="I94">
            <v>322874</v>
          </cell>
          <cell r="J94">
            <v>19386461</v>
          </cell>
        </row>
        <row r="95">
          <cell r="A95">
            <v>37316</v>
          </cell>
          <cell r="B95">
            <v>6575296</v>
          </cell>
          <cell r="C95">
            <v>4808940</v>
          </cell>
          <cell r="D95">
            <v>3631451</v>
          </cell>
          <cell r="E95">
            <v>1510013</v>
          </cell>
          <cell r="F95">
            <v>1924935</v>
          </cell>
          <cell r="G95">
            <v>474218</v>
          </cell>
          <cell r="H95">
            <v>201880</v>
          </cell>
          <cell r="I95">
            <v>324187</v>
          </cell>
          <cell r="J95">
            <v>19453350</v>
          </cell>
        </row>
        <row r="96">
          <cell r="A96">
            <v>37408</v>
          </cell>
          <cell r="B96">
            <v>6580807</v>
          </cell>
          <cell r="C96">
            <v>4817774</v>
          </cell>
          <cell r="D96">
            <v>3653123</v>
          </cell>
          <cell r="E96">
            <v>1511567</v>
          </cell>
          <cell r="F96">
            <v>1928512</v>
          </cell>
          <cell r="G96">
            <v>474152</v>
          </cell>
          <cell r="H96">
            <v>202251</v>
          </cell>
          <cell r="I96">
            <v>324627</v>
          </cell>
          <cell r="J96">
            <v>19495210</v>
          </cell>
        </row>
        <row r="97">
          <cell r="A97">
            <v>37500</v>
          </cell>
          <cell r="B97">
            <v>6590659</v>
          </cell>
          <cell r="C97">
            <v>4830383</v>
          </cell>
          <cell r="D97">
            <v>3676870</v>
          </cell>
          <cell r="E97">
            <v>1513662</v>
          </cell>
          <cell r="F97">
            <v>1932977</v>
          </cell>
          <cell r="G97">
            <v>474626</v>
          </cell>
          <cell r="H97">
            <v>202069</v>
          </cell>
          <cell r="I97">
            <v>325255</v>
          </cell>
          <cell r="J97">
            <v>19548871</v>
          </cell>
        </row>
        <row r="98">
          <cell r="A98">
            <v>37591</v>
          </cell>
          <cell r="B98">
            <v>6599441</v>
          </cell>
          <cell r="C98">
            <v>4845024</v>
          </cell>
          <cell r="D98">
            <v>3700791</v>
          </cell>
          <cell r="E98">
            <v>1515723</v>
          </cell>
          <cell r="F98">
            <v>1938610</v>
          </cell>
          <cell r="G98">
            <v>475998</v>
          </cell>
          <cell r="H98">
            <v>201549</v>
          </cell>
          <cell r="I98">
            <v>325950</v>
          </cell>
          <cell r="J98">
            <v>19605441</v>
          </cell>
        </row>
        <row r="99">
          <cell r="A99">
            <v>37681</v>
          </cell>
          <cell r="B99">
            <v>6615712</v>
          </cell>
          <cell r="C99">
            <v>4864214</v>
          </cell>
          <cell r="D99">
            <v>3723239</v>
          </cell>
          <cell r="E99">
            <v>1518570</v>
          </cell>
          <cell r="F99">
            <v>1946831</v>
          </cell>
          <cell r="G99">
            <v>477576</v>
          </cell>
          <cell r="H99">
            <v>201068</v>
          </cell>
          <cell r="I99">
            <v>327083</v>
          </cell>
          <cell r="J99">
            <v>19676628</v>
          </cell>
        </row>
        <row r="100">
          <cell r="A100">
            <v>37773</v>
          </cell>
          <cell r="B100">
            <v>6620715</v>
          </cell>
          <cell r="C100">
            <v>4873809</v>
          </cell>
          <cell r="D100">
            <v>3743121</v>
          </cell>
          <cell r="E100">
            <v>1520399</v>
          </cell>
          <cell r="F100">
            <v>1952741</v>
          </cell>
          <cell r="G100">
            <v>478534</v>
          </cell>
          <cell r="H100">
            <v>201725</v>
          </cell>
          <cell r="I100">
            <v>327357</v>
          </cell>
          <cell r="J100">
            <v>19720737</v>
          </cell>
        </row>
        <row r="101">
          <cell r="A101">
            <v>37865</v>
          </cell>
          <cell r="B101">
            <v>6627538</v>
          </cell>
          <cell r="C101">
            <v>4887826</v>
          </cell>
          <cell r="D101">
            <v>3765109</v>
          </cell>
          <cell r="E101">
            <v>1522193</v>
          </cell>
          <cell r="F101">
            <v>1959430</v>
          </cell>
          <cell r="G101">
            <v>479829</v>
          </cell>
          <cell r="H101">
            <v>201781</v>
          </cell>
          <cell r="I101">
            <v>327387</v>
          </cell>
          <cell r="J101">
            <v>19773429</v>
          </cell>
        </row>
        <row r="102">
          <cell r="A102">
            <v>37956</v>
          </cell>
          <cell r="B102">
            <v>6634509</v>
          </cell>
          <cell r="C102">
            <v>4900176</v>
          </cell>
          <cell r="D102">
            <v>3788560</v>
          </cell>
          <cell r="E102">
            <v>1524727</v>
          </cell>
          <cell r="F102">
            <v>1966130</v>
          </cell>
          <cell r="G102">
            <v>481411</v>
          </cell>
          <cell r="H102">
            <v>201708</v>
          </cell>
          <cell r="I102">
            <v>327596</v>
          </cell>
          <cell r="J102">
            <v>19827155</v>
          </cell>
        </row>
        <row r="103">
          <cell r="A103">
            <v>38047</v>
          </cell>
          <cell r="B103">
            <v>6648280</v>
          </cell>
          <cell r="C103">
            <v>4918070</v>
          </cell>
          <cell r="D103">
            <v>3810921</v>
          </cell>
          <cell r="E103">
            <v>1526994</v>
          </cell>
          <cell r="F103">
            <v>1974145</v>
          </cell>
          <cell r="G103">
            <v>482778</v>
          </cell>
          <cell r="H103">
            <v>202009</v>
          </cell>
          <cell r="I103">
            <v>328560</v>
          </cell>
          <cell r="J103">
            <v>19894105</v>
          </cell>
        </row>
        <row r="104">
          <cell r="A104">
            <v>38139</v>
          </cell>
          <cell r="B104">
            <v>6650735</v>
          </cell>
          <cell r="C104">
            <v>4927149</v>
          </cell>
          <cell r="D104">
            <v>3829970</v>
          </cell>
          <cell r="E104">
            <v>1528189</v>
          </cell>
          <cell r="F104">
            <v>1979542</v>
          </cell>
          <cell r="G104">
            <v>483178</v>
          </cell>
          <cell r="H104">
            <v>202663</v>
          </cell>
          <cell r="I104">
            <v>328940</v>
          </cell>
          <cell r="J104">
            <v>19932722</v>
          </cell>
        </row>
        <row r="105">
          <cell r="A105">
            <v>38231</v>
          </cell>
          <cell r="B105">
            <v>6660416</v>
          </cell>
          <cell r="C105">
            <v>4943359</v>
          </cell>
          <cell r="D105">
            <v>3849852</v>
          </cell>
          <cell r="E105">
            <v>1530521</v>
          </cell>
          <cell r="F105">
            <v>1986513</v>
          </cell>
          <cell r="G105">
            <v>483995</v>
          </cell>
          <cell r="H105">
            <v>203527</v>
          </cell>
          <cell r="I105">
            <v>329131</v>
          </cell>
          <cell r="J105">
            <v>19989677</v>
          </cell>
        </row>
        <row r="106">
          <cell r="A106">
            <v>38322</v>
          </cell>
          <cell r="B106">
            <v>6669206</v>
          </cell>
          <cell r="C106">
            <v>4957147</v>
          </cell>
          <cell r="D106">
            <v>3872351</v>
          </cell>
          <cell r="E106">
            <v>1532562</v>
          </cell>
          <cell r="F106">
            <v>1994241</v>
          </cell>
          <cell r="G106">
            <v>484778</v>
          </cell>
          <cell r="H106">
            <v>203857</v>
          </cell>
          <cell r="I106">
            <v>329498</v>
          </cell>
          <cell r="J106">
            <v>20046003</v>
          </cell>
        </row>
        <row r="107">
          <cell r="A107">
            <v>38412</v>
          </cell>
          <cell r="B107">
            <v>6685875</v>
          </cell>
          <cell r="C107">
            <v>4978342</v>
          </cell>
          <cell r="D107">
            <v>3896951</v>
          </cell>
          <cell r="E107">
            <v>1536798</v>
          </cell>
          <cell r="F107">
            <v>2004644</v>
          </cell>
          <cell r="G107">
            <v>485755</v>
          </cell>
          <cell r="H107">
            <v>204897</v>
          </cell>
          <cell r="I107">
            <v>330916</v>
          </cell>
          <cell r="J107">
            <v>20126553</v>
          </cell>
        </row>
        <row r="108">
          <cell r="A108">
            <v>38504</v>
          </cell>
          <cell r="B108">
            <v>6693206</v>
          </cell>
          <cell r="C108">
            <v>4989246</v>
          </cell>
          <cell r="D108">
            <v>3918494</v>
          </cell>
          <cell r="E108">
            <v>1538804</v>
          </cell>
          <cell r="F108">
            <v>2011207</v>
          </cell>
          <cell r="G108">
            <v>486202</v>
          </cell>
          <cell r="H108">
            <v>205905</v>
          </cell>
          <cell r="I108">
            <v>331399</v>
          </cell>
          <cell r="J108">
            <v>20176844</v>
          </cell>
        </row>
        <row r="109">
          <cell r="A109">
            <v>38596</v>
          </cell>
          <cell r="B109">
            <v>6707429</v>
          </cell>
          <cell r="C109">
            <v>5006241</v>
          </cell>
          <cell r="D109">
            <v>3940494</v>
          </cell>
          <cell r="E109">
            <v>1542004</v>
          </cell>
          <cell r="F109">
            <v>2020359</v>
          </cell>
          <cell r="G109">
            <v>486893</v>
          </cell>
          <cell r="H109">
            <v>206759</v>
          </cell>
          <cell r="I109">
            <v>332177</v>
          </cell>
          <cell r="J109">
            <v>20244727</v>
          </cell>
        </row>
        <row r="110">
          <cell r="A110">
            <v>38687</v>
          </cell>
          <cell r="B110">
            <v>6718023</v>
          </cell>
          <cell r="C110">
            <v>5023203</v>
          </cell>
          <cell r="D110">
            <v>3964175</v>
          </cell>
          <cell r="E110">
            <v>1544852</v>
          </cell>
          <cell r="F110">
            <v>2029936</v>
          </cell>
          <cell r="G110">
            <v>488098</v>
          </cell>
          <cell r="H110">
            <v>207385</v>
          </cell>
          <cell r="I110">
            <v>333505</v>
          </cell>
          <cell r="J110">
            <v>20311543</v>
          </cell>
        </row>
        <row r="111">
          <cell r="A111">
            <v>38777</v>
          </cell>
          <cell r="B111">
            <v>6735528</v>
          </cell>
          <cell r="C111">
            <v>5048207</v>
          </cell>
          <cell r="D111">
            <v>3987653</v>
          </cell>
          <cell r="E111">
            <v>1550135</v>
          </cell>
          <cell r="F111">
            <v>2042450</v>
          </cell>
          <cell r="G111">
            <v>489140</v>
          </cell>
          <cell r="H111">
            <v>208347</v>
          </cell>
          <cell r="I111">
            <v>334299</v>
          </cell>
          <cell r="J111">
            <v>20398132</v>
          </cell>
        </row>
        <row r="112">
          <cell r="A112">
            <v>38869</v>
          </cell>
          <cell r="B112">
            <v>6742690</v>
          </cell>
          <cell r="C112">
            <v>5061266</v>
          </cell>
          <cell r="D112">
            <v>4007992</v>
          </cell>
          <cell r="E112">
            <v>1552529</v>
          </cell>
          <cell r="F112">
            <v>2050581</v>
          </cell>
          <cell r="G112">
            <v>489302</v>
          </cell>
          <cell r="H112">
            <v>209057</v>
          </cell>
          <cell r="I112">
            <v>335170</v>
          </cell>
          <cell r="J112">
            <v>20450966</v>
          </cell>
        </row>
        <row r="113">
          <cell r="A113">
            <v>38961</v>
          </cell>
          <cell r="B113">
            <v>6766133</v>
          </cell>
          <cell r="C113">
            <v>5083593</v>
          </cell>
          <cell r="D113">
            <v>4031580</v>
          </cell>
          <cell r="E113">
            <v>1557332</v>
          </cell>
          <cell r="F113">
            <v>2064032</v>
          </cell>
          <cell r="G113">
            <v>490354</v>
          </cell>
          <cell r="H113">
            <v>210284</v>
          </cell>
          <cell r="I113">
            <v>336547</v>
          </cell>
          <cell r="J113">
            <v>20542282</v>
          </cell>
        </row>
        <row r="114">
          <cell r="A114">
            <v>39052</v>
          </cell>
          <cell r="B114">
            <v>6786160</v>
          </cell>
          <cell r="C114">
            <v>5103965</v>
          </cell>
          <cell r="D114">
            <v>4055845</v>
          </cell>
          <cell r="E114">
            <v>1561300</v>
          </cell>
          <cell r="F114">
            <v>2076867</v>
          </cell>
          <cell r="G114">
            <v>491515</v>
          </cell>
          <cell r="H114">
            <v>211029</v>
          </cell>
          <cell r="I114">
            <v>338381</v>
          </cell>
          <cell r="J114">
            <v>20627547</v>
          </cell>
        </row>
        <row r="115">
          <cell r="A115">
            <v>39142</v>
          </cell>
          <cell r="B115">
            <v>6815359</v>
          </cell>
          <cell r="C115">
            <v>5134074</v>
          </cell>
          <cell r="D115">
            <v>4084531</v>
          </cell>
          <cell r="E115">
            <v>1567206</v>
          </cell>
          <cell r="F115">
            <v>2093633</v>
          </cell>
          <cell r="G115">
            <v>492625</v>
          </cell>
          <cell r="H115">
            <v>212372</v>
          </cell>
          <cell r="I115">
            <v>340544</v>
          </cell>
          <cell r="J115">
            <v>20742817</v>
          </cell>
        </row>
        <row r="116">
          <cell r="A116">
            <v>39234</v>
          </cell>
          <cell r="B116">
            <v>6834156</v>
          </cell>
          <cell r="C116">
            <v>5153522</v>
          </cell>
          <cell r="D116">
            <v>4111018</v>
          </cell>
          <cell r="E116">
            <v>1570619</v>
          </cell>
          <cell r="F116">
            <v>2106139</v>
          </cell>
          <cell r="G116">
            <v>493262</v>
          </cell>
          <cell r="H116">
            <v>213748</v>
          </cell>
          <cell r="I116">
            <v>342644</v>
          </cell>
          <cell r="J116">
            <v>20827622</v>
          </cell>
        </row>
        <row r="117">
          <cell r="A117">
            <v>39326</v>
          </cell>
          <cell r="B117">
            <v>6859736</v>
          </cell>
          <cell r="C117">
            <v>5178515</v>
          </cell>
          <cell r="D117">
            <v>4134958</v>
          </cell>
          <cell r="E117">
            <v>1574537</v>
          </cell>
          <cell r="F117">
            <v>2120776</v>
          </cell>
          <cell r="G117">
            <v>494547</v>
          </cell>
          <cell r="H117">
            <v>215180</v>
          </cell>
          <cell r="I117">
            <v>343341</v>
          </cell>
          <cell r="J117">
            <v>20924160</v>
          </cell>
        </row>
        <row r="118">
          <cell r="A118">
            <v>39417</v>
          </cell>
          <cell r="B118">
            <v>6883852</v>
          </cell>
          <cell r="C118">
            <v>5199503</v>
          </cell>
          <cell r="D118">
            <v>4159990</v>
          </cell>
          <cell r="E118">
            <v>1578489</v>
          </cell>
          <cell r="F118">
            <v>2135006</v>
          </cell>
          <cell r="G118">
            <v>495858</v>
          </cell>
          <cell r="H118">
            <v>216618</v>
          </cell>
          <cell r="I118">
            <v>344176</v>
          </cell>
          <cell r="J118">
            <v>21016121</v>
          </cell>
        </row>
        <row r="119">
          <cell r="A119">
            <v>39508</v>
          </cell>
          <cell r="B119">
            <v>6919907</v>
          </cell>
          <cell r="C119">
            <v>5233000</v>
          </cell>
          <cell r="D119">
            <v>4191479</v>
          </cell>
          <cell r="E119">
            <v>1584408</v>
          </cell>
          <cell r="F119">
            <v>2155552</v>
          </cell>
          <cell r="G119">
            <v>497552</v>
          </cell>
          <cell r="H119">
            <v>217912</v>
          </cell>
          <cell r="I119">
            <v>346477</v>
          </cell>
          <cell r="J119">
            <v>21148928</v>
          </cell>
        </row>
        <row r="120">
          <cell r="A120">
            <v>39600</v>
          </cell>
          <cell r="B120">
            <v>6943461</v>
          </cell>
          <cell r="C120">
            <v>5256375</v>
          </cell>
          <cell r="D120">
            <v>4219505</v>
          </cell>
          <cell r="E120">
            <v>1588665</v>
          </cell>
          <cell r="F120">
            <v>2171700</v>
          </cell>
          <cell r="G120">
            <v>498568</v>
          </cell>
          <cell r="H120">
            <v>219874</v>
          </cell>
          <cell r="I120">
            <v>348368</v>
          </cell>
          <cell r="J120">
            <v>21249199</v>
          </cell>
        </row>
        <row r="121">
          <cell r="A121">
            <v>39692</v>
          </cell>
          <cell r="B121">
            <v>6972395</v>
          </cell>
          <cell r="C121">
            <v>5286549</v>
          </cell>
          <cell r="D121">
            <v>4247991</v>
          </cell>
          <cell r="E121">
            <v>1593725</v>
          </cell>
          <cell r="F121">
            <v>2191582</v>
          </cell>
          <cell r="G121">
            <v>500062</v>
          </cell>
          <cell r="H121">
            <v>221464</v>
          </cell>
          <cell r="I121">
            <v>349543</v>
          </cell>
          <cell r="J121">
            <v>21366049</v>
          </cell>
        </row>
        <row r="122">
          <cell r="A122">
            <v>39783</v>
          </cell>
          <cell r="B122">
            <v>7001782</v>
          </cell>
          <cell r="C122">
            <v>5313285</v>
          </cell>
          <cell r="D122">
            <v>4275551</v>
          </cell>
          <cell r="E122">
            <v>1597880</v>
          </cell>
          <cell r="F122">
            <v>2208928</v>
          </cell>
          <cell r="G122">
            <v>501774</v>
          </cell>
          <cell r="H122">
            <v>222526</v>
          </cell>
          <cell r="I122">
            <v>351101</v>
          </cell>
          <cell r="J122">
            <v>21475625</v>
          </cell>
        </row>
        <row r="123">
          <cell r="A123">
            <v>39873</v>
          </cell>
          <cell r="B123">
            <v>7032423</v>
          </cell>
          <cell r="C123">
            <v>5347672</v>
          </cell>
          <cell r="D123">
            <v>4305605</v>
          </cell>
          <cell r="E123">
            <v>1604142</v>
          </cell>
          <cell r="F123">
            <v>2228317</v>
          </cell>
          <cell r="G123">
            <v>503431</v>
          </cell>
          <cell r="H123">
            <v>223922</v>
          </cell>
          <cell r="I123">
            <v>353351</v>
          </cell>
          <cell r="J123">
            <v>21601676</v>
          </cell>
        </row>
        <row r="124">
          <cell r="A124">
            <v>39965</v>
          </cell>
          <cell r="B124">
            <v>7053755</v>
          </cell>
          <cell r="C124">
            <v>5371934</v>
          </cell>
          <cell r="D124">
            <v>4328771</v>
          </cell>
          <cell r="E124">
            <v>1608902</v>
          </cell>
          <cell r="F124">
            <v>2240250</v>
          </cell>
          <cell r="G124">
            <v>504353</v>
          </cell>
          <cell r="H124">
            <v>226027</v>
          </cell>
          <cell r="I124">
            <v>354785</v>
          </cell>
          <cell r="J124">
            <v>21691653</v>
          </cell>
        </row>
        <row r="125">
          <cell r="A125">
            <v>40057</v>
          </cell>
          <cell r="B125">
            <v>7079175</v>
          </cell>
          <cell r="C125">
            <v>5398874</v>
          </cell>
          <cell r="D125">
            <v>4350135</v>
          </cell>
          <cell r="E125">
            <v>1614593</v>
          </cell>
          <cell r="F125">
            <v>2253355</v>
          </cell>
          <cell r="G125">
            <v>505468</v>
          </cell>
          <cell r="H125">
            <v>227255</v>
          </cell>
          <cell r="I125">
            <v>356310</v>
          </cell>
          <cell r="J125">
            <v>21788088</v>
          </cell>
        </row>
        <row r="126">
          <cell r="A126">
            <v>40148</v>
          </cell>
          <cell r="B126">
            <v>7101504</v>
          </cell>
          <cell r="C126">
            <v>5419249</v>
          </cell>
          <cell r="D126">
            <v>4367454</v>
          </cell>
          <cell r="E126">
            <v>1618578</v>
          </cell>
          <cell r="F126">
            <v>2263747</v>
          </cell>
          <cell r="G126">
            <v>506461</v>
          </cell>
          <cell r="H126">
            <v>227783</v>
          </cell>
          <cell r="I126">
            <v>357859</v>
          </cell>
          <cell r="J126">
            <v>21865623</v>
          </cell>
        </row>
        <row r="127">
          <cell r="A127">
            <v>40238</v>
          </cell>
          <cell r="B127">
            <v>7128356</v>
          </cell>
          <cell r="C127">
            <v>5445172</v>
          </cell>
          <cell r="D127">
            <v>4387801</v>
          </cell>
          <cell r="E127">
            <v>1624033</v>
          </cell>
          <cell r="F127">
            <v>2278589</v>
          </cell>
          <cell r="G127">
            <v>508182</v>
          </cell>
          <cell r="H127">
            <v>228600</v>
          </cell>
          <cell r="I127">
            <v>360361</v>
          </cell>
          <cell r="J127">
            <v>21964097</v>
          </cell>
        </row>
        <row r="128">
          <cell r="A128">
            <v>40330</v>
          </cell>
          <cell r="B128">
            <v>7144292</v>
          </cell>
          <cell r="C128">
            <v>5461101</v>
          </cell>
          <cell r="D128">
            <v>4404744</v>
          </cell>
          <cell r="E128">
            <v>1627322</v>
          </cell>
          <cell r="F128">
            <v>2290845</v>
          </cell>
          <cell r="G128">
            <v>508847</v>
          </cell>
          <cell r="H128">
            <v>229778</v>
          </cell>
          <cell r="I128">
            <v>361766</v>
          </cell>
          <cell r="J128">
            <v>22031750</v>
          </cell>
        </row>
        <row r="129">
          <cell r="A129">
            <v>40422</v>
          </cell>
          <cell r="B129">
            <v>7162726</v>
          </cell>
          <cell r="C129">
            <v>5478710</v>
          </cell>
          <cell r="D129">
            <v>4421470</v>
          </cell>
          <cell r="E129">
            <v>1630230</v>
          </cell>
          <cell r="F129">
            <v>2305415</v>
          </cell>
          <cell r="G129">
            <v>509481</v>
          </cell>
          <cell r="H129">
            <v>230460</v>
          </cell>
          <cell r="I129">
            <v>362838</v>
          </cell>
          <cell r="J129">
            <v>22104402</v>
          </cell>
        </row>
        <row r="130">
          <cell r="A130">
            <v>40513</v>
          </cell>
          <cell r="B130">
            <v>7179891</v>
          </cell>
          <cell r="C130">
            <v>5495711</v>
          </cell>
          <cell r="D130">
            <v>4436882</v>
          </cell>
          <cell r="E130">
            <v>1632482</v>
          </cell>
          <cell r="F130">
            <v>2319063</v>
          </cell>
          <cell r="G130">
            <v>510219</v>
          </cell>
          <cell r="H130">
            <v>230299</v>
          </cell>
          <cell r="I130">
            <v>364833</v>
          </cell>
          <cell r="J130">
            <v>22172469</v>
          </cell>
        </row>
        <row r="131">
          <cell r="A131">
            <v>40603</v>
          </cell>
          <cell r="B131">
            <v>7204737</v>
          </cell>
          <cell r="C131">
            <v>5520378</v>
          </cell>
          <cell r="D131">
            <v>4457971</v>
          </cell>
          <cell r="E131">
            <v>1636759</v>
          </cell>
          <cell r="F131">
            <v>2337611</v>
          </cell>
          <cell r="G131">
            <v>511248</v>
          </cell>
          <cell r="H131">
            <v>230224</v>
          </cell>
          <cell r="I131">
            <v>366737</v>
          </cell>
          <cell r="J131">
            <v>22268758</v>
          </cell>
        </row>
        <row r="132">
          <cell r="A132">
            <v>40695</v>
          </cell>
          <cell r="B132">
            <v>7218529</v>
          </cell>
          <cell r="C132">
            <v>5537817</v>
          </cell>
          <cell r="D132">
            <v>4476778</v>
          </cell>
          <cell r="E132">
            <v>1639614</v>
          </cell>
          <cell r="F132">
            <v>2353409</v>
          </cell>
          <cell r="G132">
            <v>511483</v>
          </cell>
          <cell r="H132">
            <v>231292</v>
          </cell>
          <cell r="I132">
            <v>367985</v>
          </cell>
          <cell r="J132">
            <v>22340024</v>
          </cell>
        </row>
        <row r="133">
          <cell r="A133">
            <v>40787</v>
          </cell>
          <cell r="B133">
            <v>7240922</v>
          </cell>
          <cell r="C133">
            <v>5560503</v>
          </cell>
          <cell r="D133">
            <v>4498204</v>
          </cell>
          <cell r="E133">
            <v>1643275</v>
          </cell>
          <cell r="F133">
            <v>2372185</v>
          </cell>
          <cell r="G133">
            <v>511915</v>
          </cell>
          <cell r="H133">
            <v>232514</v>
          </cell>
          <cell r="I133">
            <v>369397</v>
          </cell>
          <cell r="J133">
            <v>22432039</v>
          </cell>
        </row>
        <row r="134">
          <cell r="A134">
            <v>40878</v>
          </cell>
          <cell r="B134">
            <v>7261592</v>
          </cell>
          <cell r="C134">
            <v>5582670</v>
          </cell>
          <cell r="D134">
            <v>4518605</v>
          </cell>
          <cell r="E134">
            <v>1646951</v>
          </cell>
          <cell r="F134">
            <v>2391592</v>
          </cell>
          <cell r="G134">
            <v>511944</v>
          </cell>
          <cell r="H134">
            <v>232703</v>
          </cell>
          <cell r="I134">
            <v>371108</v>
          </cell>
          <cell r="J134">
            <v>22520298</v>
          </cell>
        </row>
        <row r="135">
          <cell r="A135">
            <v>40969</v>
          </cell>
          <cell r="B135">
            <v>7288180</v>
          </cell>
          <cell r="C135">
            <v>5611981</v>
          </cell>
          <cell r="D135">
            <v>4545421</v>
          </cell>
          <cell r="E135">
            <v>1652270</v>
          </cell>
          <cell r="F135">
            <v>2416516</v>
          </cell>
          <cell r="G135">
            <v>512259</v>
          </cell>
          <cell r="H135">
            <v>233788</v>
          </cell>
          <cell r="I135">
            <v>373575</v>
          </cell>
          <cell r="J135">
            <v>22637127</v>
          </cell>
        </row>
        <row r="136">
          <cell r="A136">
            <v>41061</v>
          </cell>
          <cell r="B136">
            <v>7307183</v>
          </cell>
          <cell r="C136">
            <v>5632521</v>
          </cell>
          <cell r="D136">
            <v>4568205</v>
          </cell>
          <cell r="E136">
            <v>1656035</v>
          </cell>
          <cell r="F136">
            <v>2437994</v>
          </cell>
          <cell r="G136">
            <v>512106</v>
          </cell>
          <cell r="H136">
            <v>235881</v>
          </cell>
          <cell r="I136">
            <v>375183</v>
          </cell>
          <cell r="J136">
            <v>22728254</v>
          </cell>
        </row>
        <row r="137">
          <cell r="A137">
            <v>41153</v>
          </cell>
          <cell r="B137">
            <v>7330835</v>
          </cell>
          <cell r="C137">
            <v>5656652</v>
          </cell>
          <cell r="D137">
            <v>4590528</v>
          </cell>
          <cell r="E137">
            <v>1659335</v>
          </cell>
          <cell r="F137">
            <v>2460341</v>
          </cell>
          <cell r="G137">
            <v>512149</v>
          </cell>
          <cell r="H137">
            <v>237858</v>
          </cell>
          <cell r="I137">
            <v>376945</v>
          </cell>
          <cell r="J137">
            <v>22827799</v>
          </cell>
        </row>
        <row r="138">
          <cell r="A138">
            <v>41244</v>
          </cell>
          <cell r="B138">
            <v>7356850</v>
          </cell>
          <cell r="C138">
            <v>5680502</v>
          </cell>
          <cell r="D138">
            <v>4608886</v>
          </cell>
          <cell r="E138">
            <v>1662197</v>
          </cell>
          <cell r="F138">
            <v>2479506</v>
          </cell>
          <cell r="G138">
            <v>512475</v>
          </cell>
          <cell r="H138">
            <v>239294</v>
          </cell>
          <cell r="I138">
            <v>377927</v>
          </cell>
          <cell r="J138">
            <v>22920798</v>
          </cell>
        </row>
        <row r="139">
          <cell r="A139">
            <v>41334</v>
          </cell>
          <cell r="B139">
            <v>7386000</v>
          </cell>
          <cell r="C139">
            <v>5710847</v>
          </cell>
          <cell r="D139">
            <v>4631968</v>
          </cell>
          <cell r="E139">
            <v>1667036</v>
          </cell>
          <cell r="F139">
            <v>2501046</v>
          </cell>
          <cell r="G139">
            <v>513012</v>
          </cell>
          <cell r="H139">
            <v>240861</v>
          </cell>
          <cell r="I139">
            <v>379988</v>
          </cell>
          <cell r="J139">
            <v>23033925</v>
          </cell>
        </row>
        <row r="140">
          <cell r="A140">
            <v>41426</v>
          </cell>
          <cell r="B140">
            <v>7407063</v>
          </cell>
          <cell r="C140">
            <v>5733545</v>
          </cell>
          <cell r="D140">
            <v>4651359</v>
          </cell>
          <cell r="E140">
            <v>1670274</v>
          </cell>
          <cell r="F140">
            <v>2515387</v>
          </cell>
          <cell r="G140">
            <v>513067</v>
          </cell>
          <cell r="H140">
            <v>242569</v>
          </cell>
          <cell r="I140">
            <v>380914</v>
          </cell>
          <cell r="J140">
            <v>23117353</v>
          </cell>
        </row>
        <row r="141">
          <cell r="A141">
            <v>41518</v>
          </cell>
          <cell r="B141">
            <v>7434451</v>
          </cell>
          <cell r="C141">
            <v>5761100</v>
          </cell>
          <cell r="D141">
            <v>4670132</v>
          </cell>
          <cell r="E141">
            <v>1673991</v>
          </cell>
          <cell r="F141">
            <v>2527564</v>
          </cell>
          <cell r="G141">
            <v>513378</v>
          </cell>
          <cell r="H141">
            <v>243067</v>
          </cell>
          <cell r="I141">
            <v>382032</v>
          </cell>
          <cell r="J141">
            <v>23208895</v>
          </cell>
        </row>
        <row r="142">
          <cell r="A142">
            <v>41609</v>
          </cell>
          <cell r="B142">
            <v>7459562</v>
          </cell>
          <cell r="C142">
            <v>5784777</v>
          </cell>
          <cell r="D142">
            <v>4685080</v>
          </cell>
          <cell r="E142">
            <v>1676671</v>
          </cell>
          <cell r="F142">
            <v>2536368</v>
          </cell>
          <cell r="G142">
            <v>513948</v>
          </cell>
          <cell r="H142">
            <v>242840</v>
          </cell>
          <cell r="I142">
            <v>383310</v>
          </cell>
          <cell r="J142">
            <v>23285739</v>
          </cell>
        </row>
        <row r="143">
          <cell r="A143">
            <v>41699</v>
          </cell>
          <cell r="B143">
            <v>7492704</v>
          </cell>
          <cell r="C143">
            <v>5817241</v>
          </cell>
          <cell r="D143">
            <v>4704807</v>
          </cell>
          <cell r="E143">
            <v>1682307</v>
          </cell>
          <cell r="F143">
            <v>2549527</v>
          </cell>
          <cell r="G143">
            <v>514676</v>
          </cell>
          <cell r="H143">
            <v>242900</v>
          </cell>
          <cell r="I143">
            <v>384934</v>
          </cell>
          <cell r="J143">
            <v>23392288</v>
          </cell>
        </row>
        <row r="144">
          <cell r="A144">
            <v>41791</v>
          </cell>
          <cell r="B144">
            <v>7513975</v>
          </cell>
          <cell r="C144">
            <v>5838748</v>
          </cell>
          <cell r="D144">
            <v>4720471</v>
          </cell>
          <cell r="E144">
            <v>1685484</v>
          </cell>
          <cell r="F144">
            <v>2558372</v>
          </cell>
          <cell r="G144">
            <v>514770</v>
          </cell>
          <cell r="H144">
            <v>243663</v>
          </cell>
          <cell r="I144">
            <v>385397</v>
          </cell>
          <cell r="J144">
            <v>23464086</v>
          </cell>
        </row>
        <row r="145">
          <cell r="A145">
            <v>41883</v>
          </cell>
          <cell r="B145">
            <v>7542546</v>
          </cell>
          <cell r="C145">
            <v>5865076</v>
          </cell>
          <cell r="D145">
            <v>4738220</v>
          </cell>
          <cell r="E145">
            <v>1688666</v>
          </cell>
          <cell r="F145">
            <v>2567004</v>
          </cell>
          <cell r="G145">
            <v>515068</v>
          </cell>
          <cell r="H145">
            <v>243953</v>
          </cell>
          <cell r="I145">
            <v>386548</v>
          </cell>
          <cell r="J145">
            <v>23550288</v>
          </cell>
        </row>
        <row r="146">
          <cell r="A146">
            <v>41974</v>
          </cell>
          <cell r="B146">
            <v>7563738</v>
          </cell>
          <cell r="C146">
            <v>5885688</v>
          </cell>
          <cell r="D146">
            <v>4749636</v>
          </cell>
          <cell r="E146">
            <v>1691591</v>
          </cell>
          <cell r="F146">
            <v>2574245</v>
          </cell>
          <cell r="G146">
            <v>515319</v>
          </cell>
          <cell r="H146">
            <v>243316</v>
          </cell>
          <cell r="I146">
            <v>387548</v>
          </cell>
          <cell r="J146">
            <v>23614298</v>
          </cell>
        </row>
        <row r="147">
          <cell r="A147">
            <v>42064</v>
          </cell>
          <cell r="B147">
            <v>7593897</v>
          </cell>
          <cell r="C147">
            <v>5914753</v>
          </cell>
          <cell r="D147">
            <v>4765942</v>
          </cell>
          <cell r="E147">
            <v>1696229</v>
          </cell>
          <cell r="F147">
            <v>2584875</v>
          </cell>
          <cell r="G147">
            <v>516134</v>
          </cell>
          <cell r="H147">
            <v>243401</v>
          </cell>
          <cell r="I147">
            <v>389781</v>
          </cell>
          <cell r="J147">
            <v>23708240</v>
          </cell>
        </row>
        <row r="148">
          <cell r="A148">
            <v>42156</v>
          </cell>
          <cell r="B148">
            <v>7618241</v>
          </cell>
          <cell r="C148">
            <v>5938119</v>
          </cell>
          <cell r="D148">
            <v>4779400</v>
          </cell>
          <cell r="E148">
            <v>1698594</v>
          </cell>
          <cell r="F148">
            <v>2591585</v>
          </cell>
          <cell r="G148">
            <v>516630</v>
          </cell>
          <cell r="H148">
            <v>244602</v>
          </cell>
          <cell r="I148">
            <v>390757</v>
          </cell>
          <cell r="J148">
            <v>23781169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ESOO New Generators"/>
      <sheetName val="Generator Mapping"/>
      <sheetName val="Region Mapping"/>
      <sheetName val="Plexos - New Tech VOM"/>
      <sheetName val="New technologies"/>
      <sheetName val="Neutral N"/>
      <sheetName val="Strong N"/>
      <sheetName val="Weak N"/>
      <sheetName val="New Capital Costs - Plexos"/>
      <sheetName val="New capital costs"/>
      <sheetName val="Capital cost inputs"/>
      <sheetName val="Factorisation"/>
      <sheetName val="Connection Costs"/>
      <sheetName val="Cap cost cases"/>
      <sheetName val="Connection Costs Mapped"/>
      <sheetName val="CO2 T&amp;S"/>
      <sheetName val="New Therm Eff"/>
      <sheetName val="macro assumptions"/>
      <sheetName val="New tech inputs"/>
      <sheetName val="CO2 T&amp;S inputs"/>
      <sheetName val="BNEF 2017 storage"/>
      <sheetName val="Batt storage traj"/>
      <sheetName val="New thermal effici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>Low</v>
          </cell>
          <cell r="D4" t="str">
            <v>Neutral</v>
          </cell>
        </row>
        <row r="5">
          <cell r="C5" t="str">
            <v>Medium</v>
          </cell>
          <cell r="D5" t="str">
            <v>Strong</v>
          </cell>
        </row>
        <row r="6">
          <cell r="C6" t="str">
            <v>High</v>
          </cell>
          <cell r="D6" t="str">
            <v>Weak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nfig"/>
      <sheetName val="Generators Build Cost DLT"/>
      <sheetName val="Batteries Build Cost DLT"/>
      <sheetName val="Generators Build Cost Input"/>
      <sheetName val="Batteries Build Cost Input"/>
      <sheetName val="Generator Mapping"/>
      <sheetName val="Technology Mapping"/>
      <sheetName val="Technology cost breakdown data"/>
      <sheetName val="Capex projections"/>
      <sheetName val="Regional Cost Factors"/>
      <sheetName val="Connection Cost Input"/>
      <sheetName val="REZ Zone mapping"/>
      <sheetName val="Entura PH costs"/>
    </sheetNames>
    <sheetDataSet>
      <sheetData sheetId="0"/>
      <sheetData sheetId="1">
        <row r="3">
          <cell r="O3" t="str">
            <v>4 Degrees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67B2838F-C4EA-4CA7-865E-211F89352510}" autoFormatId="16" applyNumberFormats="0" applyBorderFormats="0" applyFontFormats="0" applyPatternFormats="0" applyAlignmentFormats="0" applyWidthHeightFormats="0">
  <queryTableRefresh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  <extLst>
    <ext xmlns:x15="http://schemas.microsoft.com/office/spreadsheetml/2010/11/main" uri="{883FBD77-0823-4a55-B5E3-86C4891E6966}">
      <x15:queryTable sourceDataName="Query - Table046 (Page 37)"/>
    </ext>
  </extLst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0" backgroundRefresh="0" connectionId="2" xr16:uid="{E285E173-0C8D-4867-BD85-C434E993CEDB}" autoFormatId="16" applyNumberFormats="0" applyBorderFormats="0" applyFontFormats="0" applyPatternFormats="0" applyAlignmentFormats="0" applyWidthHeightFormats="0">
  <queryTableRefresh nextId="9">
    <queryTableFields count="8">
      <queryTableField id="1" name="Category" tableColumnId="1"/>
      <queryTableField id="2" name="Install" tableColumnId="2"/>
      <queryTableField id="3" name="Removal &amp; rectification" tableColumnId="3"/>
      <queryTableField id="4" name="Column4" tableColumnId="4"/>
      <queryTableField id="5" name="Replacement appliance" tableColumnId="5"/>
      <queryTableField id="6" name="Hydrogen appliance uplift" tableColumnId="6"/>
      <queryTableField id="7" name="Power supply upgrade" tableColumnId="7"/>
      <queryTableField id="8" name="Total" tableColumnId="8"/>
    </queryTableFields>
  </queryTableRefresh>
  <extLst>
    <ext xmlns:x15="http://schemas.microsoft.com/office/spreadsheetml/2010/11/main" uri="{883FBD77-0823-4a55-B5E3-86C4891E6966}">
      <x15:queryTable sourceDataName="Query - Table036 (Page 32)"/>
    </ext>
  </extLst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1" backgroundRefresh="0" connectionId="3" xr16:uid="{7419FC6E-0A05-4D67-B7F3-0C7CC42B21BB}" autoFormatId="16" applyNumberFormats="0" applyBorderFormats="0" applyFontFormats="0" applyPatternFormats="0" applyAlignmentFormats="0" applyWidthHeightFormats="0">
  <queryTableRefresh nextId="9">
    <queryTableFields count="8">
      <queryTableField id="1" name="Category" tableColumnId="1"/>
      <queryTableField id="2" name="Cooking" tableColumnId="2"/>
      <queryTableField id="3" name="Water heating" tableColumnId="3"/>
      <queryTableField id="4" name="Space cooling" tableColumnId="4"/>
      <queryTableField id="5" name="Space heating" tableColumnId="5"/>
      <queryTableField id="6" name="Space heating/cooling" tableColumnId="6"/>
      <queryTableField id="7" name="Power supply upgrade" tableColumnId="7"/>
      <queryTableField id="8" name="Total" tableColumnId="8"/>
    </queryTableFields>
  </queryTableRefresh>
  <extLst>
    <ext xmlns:x15="http://schemas.microsoft.com/office/spreadsheetml/2010/11/main" uri="{883FBD77-0823-4a55-B5E3-86C4891E6966}">
      <x15:queryTable sourceDataName="Query - Table035 (Page 31)"/>
    </ext>
  </extLst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2" backgroundRefresh="0" connectionId="4" xr16:uid="{2DACE633-0397-4990-AABA-D97B8B0E494B}" autoFormatId="16" applyNumberFormats="0" applyBorderFormats="0" applyFontFormats="0" applyPatternFormats="0" applyAlignmentFormats="0" applyWidthHeightFormats="0">
  <queryTableRefresh nextId="9">
    <queryTableFields count="8">
      <queryTableField id="1" name="Category" tableColumnId="1"/>
      <queryTableField id="2" name="Install" tableColumnId="2"/>
      <queryTableField id="3" name="Removal &amp; rectification" tableColumnId="3"/>
      <queryTableField id="4" name="Column4" tableColumnId="4"/>
      <queryTableField id="5" name="Replacement appliance" tableColumnId="5"/>
      <queryTableField id="6" name="Hydrogen appliance uplift" tableColumnId="6"/>
      <queryTableField id="7" name="Power supply upgrade" tableColumnId="7"/>
      <queryTableField id="8" name="Total" tableColumnId="8"/>
    </queryTableFields>
  </queryTableRefresh>
  <extLst>
    <ext xmlns:x15="http://schemas.microsoft.com/office/spreadsheetml/2010/11/main" uri="{883FBD77-0823-4a55-B5E3-86C4891E6966}">
      <x15:queryTable sourceDataName="Query - Table034 (Page 30)"/>
    </ext>
  </extLst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3" connectionId="18" xr16:uid="{4310043C-619A-46E3-BC2E-B2C6D64A433E}" autoFormatId="16" applyNumberFormats="0" applyBorderFormats="0" applyFontFormats="0" applyPatternFormats="0" applyAlignmentFormats="0" applyWidthHeightFormats="0">
  <queryTableRefresh nextId="8">
    <queryTableFields count="7">
      <queryTableField id="1" name="State" tableColumnId="1"/>
      <queryTableField id="2" name="Count" tableColumnId="2"/>
      <queryTableField id="3" name="Summer" tableColumnId="3"/>
      <queryTableField id="4" name="Autumn" tableColumnId="4"/>
      <queryTableField id="5" name="Winter" tableColumnId="5"/>
      <queryTableField id="6" name="Spring" tableColumnId="6"/>
      <queryTableField id="7" name="Annual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5" xr16:uid="{3F19541F-0BBE-47EA-AB64-39F02E8A1527}" autoFormatId="16" applyNumberFormats="0" applyBorderFormats="0" applyFontFormats="0" applyPatternFormats="0" applyAlignmentFormats="0" applyWidthHeightFormats="0">
  <queryTableRefresh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  <extLst>
    <ext xmlns:x15="http://schemas.microsoft.com/office/spreadsheetml/2010/11/main" uri="{883FBD77-0823-4a55-B5E3-86C4891E6966}">
      <x15:queryTable sourceDataName="Query - Table045 (Page 37)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6" xr16:uid="{0B1C14DC-3F83-4BC9-B80A-033C534B99EF}" autoFormatId="16" applyNumberFormats="0" applyBorderFormats="0" applyFontFormats="0" applyPatternFormats="0" applyAlignmentFormats="0" applyWidthHeightFormats="0">
  <queryTableRefresh nextId="5">
    <queryTableFields count="4">
      <queryTableField id="1" name="Archetype" tableColumnId="1"/>
      <queryTableField id="2" name="High" tableColumnId="2"/>
      <queryTableField id="3" name="Typical" tableColumnId="3"/>
      <queryTableField id="4" name="Low" tableColumnId="4"/>
    </queryTableFields>
  </queryTableRefresh>
  <extLst>
    <ext xmlns:x15="http://schemas.microsoft.com/office/spreadsheetml/2010/11/main" uri="{883FBD77-0823-4a55-B5E3-86C4891E6966}">
      <x15:queryTable sourceDataName="Query - Table044 (Page 37)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connectionId="7" xr16:uid="{2082EA55-8756-4E0D-BDA9-A497E7C24558}" autoFormatId="16" applyNumberFormats="0" applyBorderFormats="0" applyFontFormats="0" applyPatternFormats="0" applyAlignmentFormats="0" applyWidthHeightFormats="0">
  <queryTableRefresh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  <extLst>
    <ext xmlns:x15="http://schemas.microsoft.com/office/spreadsheetml/2010/11/main" uri="{883FBD77-0823-4a55-B5E3-86C4891E6966}">
      <x15:queryTable sourceDataName="Query - Table042 (Page 36)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backgroundRefresh="0" connectionId="8" xr16:uid="{8F96DEEC-AFFC-417D-9A83-9EC09B45D006}" autoFormatId="16" applyNumberFormats="0" applyBorderFormats="0" applyFontFormats="0" applyPatternFormats="0" applyAlignmentFormats="0" applyWidthHeightFormats="0">
  <queryTableRefresh nextId="5">
    <queryTableFields count="4">
      <queryTableField id="1" name="Column1" tableColumnId="1"/>
      <queryTableField id="2" name="Column2" tableColumnId="2"/>
      <queryTableField id="3" name="Column3" tableColumnId="3"/>
      <queryTableField id="4" name="Column4" tableColumnId="4"/>
    </queryTableFields>
  </queryTableRefresh>
  <extLst>
    <ext xmlns:x15="http://schemas.microsoft.com/office/spreadsheetml/2010/11/main" uri="{883FBD77-0823-4a55-B5E3-86C4891E6966}">
      <x15:queryTable sourceDataName="Query - Table041 (Page 36)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backgroundRefresh="0" connectionId="9" xr16:uid="{1CEAF83B-2EA2-4029-8418-6A92BA502930}" autoFormatId="16" applyNumberFormats="0" applyBorderFormats="0" applyFontFormats="0" applyPatternFormats="0" applyAlignmentFormats="0" applyWidthHeightFormats="0">
  <queryTableRefresh nextId="5">
    <queryTableFields count="4">
      <queryTableField id="1" name="Archetype" tableColumnId="1"/>
      <queryTableField id="2" name="High" tableColumnId="2"/>
      <queryTableField id="3" name="Typical" tableColumnId="3"/>
      <queryTableField id="4" name="Low" tableColumnId="4"/>
    </queryTableFields>
  </queryTableRefresh>
  <extLst>
    <ext xmlns:x15="http://schemas.microsoft.com/office/spreadsheetml/2010/11/main" uri="{883FBD77-0823-4a55-B5E3-86C4891E6966}">
      <x15:queryTable sourceDataName="Query - Table040 (Page 36)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backgroundRefresh="0" connectionId="10" xr16:uid="{1256956E-9A5C-410B-9593-D01FEE6D89B7}" autoFormatId="16" applyNumberFormats="0" applyBorderFormats="0" applyFontFormats="0" applyPatternFormats="0" applyAlignmentFormats="0" applyWidthHeightFormats="0">
  <queryTableRefresh nextId="8">
    <queryTableFields count="7">
      <queryTableField id="1" name="Category" tableColumnId="1"/>
      <queryTableField id="2" name="Cooking" tableColumnId="2"/>
      <queryTableField id="3" name="Water heating" tableColumnId="3"/>
      <queryTableField id="4" name="Space cooling" tableColumnId="4"/>
      <queryTableField id="5" name="Space heating" tableColumnId="5"/>
      <queryTableField id="6" name="Power supply upgrade" tableColumnId="6"/>
      <queryTableField id="7" name="Total" tableColumnId="7"/>
    </queryTableFields>
  </queryTableRefresh>
  <extLst>
    <ext xmlns:x15="http://schemas.microsoft.com/office/spreadsheetml/2010/11/main" uri="{883FBD77-0823-4a55-B5E3-86C4891E6966}">
      <x15:queryTable sourceDataName="Query - Table039 (Page 35)"/>
    </ext>
  </extLst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backgroundRefresh="0" connectionId="11" xr16:uid="{BA8CF895-3FFD-40E7-B6FC-41BB8E82499E}" autoFormatId="16" applyNumberFormats="0" applyBorderFormats="0" applyFontFormats="0" applyPatternFormats="0" applyAlignmentFormats="0" applyWidthHeightFormats="0">
  <queryTableRefresh nextId="9">
    <queryTableFields count="8">
      <queryTableField id="1" name="Category" tableColumnId="1"/>
      <queryTableField id="2" name="Install" tableColumnId="2"/>
      <queryTableField id="3" name="Removal &amp; rectification" tableColumnId="3"/>
      <queryTableField id="4" name="Column4" tableColumnId="4"/>
      <queryTableField id="5" name="Replacement appliance" tableColumnId="5"/>
      <queryTableField id="6" name="Hydrogen appliance uplift" tableColumnId="6"/>
      <queryTableField id="7" name="Power supply upgrade" tableColumnId="7"/>
      <queryTableField id="8" name="Total" tableColumnId="8"/>
    </queryTableFields>
  </queryTableRefresh>
  <extLst>
    <ext xmlns:x15="http://schemas.microsoft.com/office/spreadsheetml/2010/11/main" uri="{883FBD77-0823-4a55-B5E3-86C4891E6966}">
      <x15:queryTable sourceDataName="Query - Table038 (Page 34)"/>
    </ext>
  </extLst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9" backgroundRefresh="0" connectionId="12" xr16:uid="{9C4A30E0-A617-4A12-BDE5-5F7BEDC777AA}" autoFormatId="16" applyNumberFormats="0" applyBorderFormats="0" applyFontFormats="0" applyPatternFormats="0" applyAlignmentFormats="0" applyWidthHeightFormats="0">
  <queryTableRefresh nextId="8">
    <queryTableFields count="7">
      <queryTableField id="1" name="Category" tableColumnId="1"/>
      <queryTableField id="2" name="Cooking" tableColumnId="2"/>
      <queryTableField id="3" name="Water heating" tableColumnId="3"/>
      <queryTableField id="4" name="Space cooling" tableColumnId="4"/>
      <queryTableField id="5" name="Space heating" tableColumnId="5"/>
      <queryTableField id="6" name="Power supply upgrade" tableColumnId="6"/>
      <queryTableField id="7" name="Total" tableColumnId="7"/>
    </queryTableFields>
  </queryTableRefresh>
  <extLst>
    <ext xmlns:x15="http://schemas.microsoft.com/office/spreadsheetml/2010/11/main" uri="{883FBD77-0823-4a55-B5E3-86C4891E6966}">
      <x15:queryTable sourceDataName="Query - Table037 (Page 33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5CF207E-A990-4DA8-97D6-F2C6FFE9289E}" name="Table046__Page_37" displayName="Table046__Page_37" ref="B12:E15" tableType="queryTable" totalsRowShown="0">
  <autoFilter ref="B12:E15" xr:uid="{65CF207E-A990-4DA8-97D6-F2C6FFE9289E}"/>
  <tableColumns count="4">
    <tableColumn id="1" xr3:uid="{F69F40B0-7BB9-4B53-83EC-34B5D1E01C2C}" uniqueName="1" name="Column1" queryTableFieldId="1" dataDxfId="20"/>
    <tableColumn id="2" xr3:uid="{6711A64F-0025-4B65-BF5D-1660D2122CD0}" uniqueName="2" name="Column2" queryTableFieldId="2"/>
    <tableColumn id="3" xr3:uid="{21141C26-974C-4454-B028-88E9338A6F9F}" uniqueName="3" name="Column3" queryTableFieldId="3"/>
    <tableColumn id="4" xr3:uid="{BB7722E4-BF13-4947-8743-2B2AAC737939}" uniqueName="4" name="Column4" queryTableFieldId="4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BF35804-88AA-441D-8E12-D16B4AD0D671}" name="Table036__Page_32" displayName="Table036__Page_32" ref="S39:Z54" tableType="queryTable" totalsRowShown="0">
  <autoFilter ref="S39:Z54" xr:uid="{6BF35804-88AA-441D-8E12-D16B4AD0D671}"/>
  <tableColumns count="8">
    <tableColumn id="1" xr3:uid="{79880AE5-20A9-4826-B91E-D38DBA7BB16C}" uniqueName="1" name="Category" queryTableFieldId="1" dataDxfId="6"/>
    <tableColumn id="2" xr3:uid="{17F57CCB-0CE9-426E-97AD-7631159D97A2}" uniqueName="2" name="Install" queryTableFieldId="2"/>
    <tableColumn id="3" xr3:uid="{82E85FBC-EA45-45CE-85CF-6C4DCD668566}" uniqueName="3" name="Removal &amp; rectification" queryTableFieldId="3"/>
    <tableColumn id="4" xr3:uid="{78646793-2EBF-41CB-A197-75F248615CD6}" uniqueName="4" name="Column4" queryTableFieldId="4" dataDxfId="5"/>
    <tableColumn id="5" xr3:uid="{9670372D-BA1E-4AF5-8AC7-8C1871DB9AD0}" uniqueName="5" name="Replacement appliance" queryTableFieldId="5"/>
    <tableColumn id="6" xr3:uid="{786DE3CC-B2F6-49F5-AC1D-C416B651D301}" uniqueName="6" name="Hydrogen appliance uplift" queryTableFieldId="6"/>
    <tableColumn id="7" xr3:uid="{FAD656DB-DF3A-447D-A188-D66089F84DB7}" uniqueName="7" name="Power supply upgrade" queryTableFieldId="7"/>
    <tableColumn id="8" xr3:uid="{96018CA6-613F-45FA-871A-5964905EA44C}" uniqueName="8" name="Total" queryTableFieldId="8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D5B8FC8-8BAD-4394-B1BC-16B1D9959A6E}" name="Table035__Page_31" displayName="Table035__Page_31" ref="S21:Z36" tableType="queryTable" totalsRowShown="0">
  <autoFilter ref="S21:Z36" xr:uid="{4D5B8FC8-8BAD-4394-B1BC-16B1D9959A6E}"/>
  <tableColumns count="8">
    <tableColumn id="1" xr3:uid="{F170AFF7-229F-42D8-8A14-6E17D7EF8621}" uniqueName="1" name="Category" queryTableFieldId="1" dataDxfId="4"/>
    <tableColumn id="2" xr3:uid="{D2DA87E0-DA44-4E4A-A046-F086907B209C}" uniqueName="2" name="Cooking" queryTableFieldId="2"/>
    <tableColumn id="3" xr3:uid="{8609F03C-D315-4EB9-9512-0E2BB9EA6D70}" uniqueName="3" name="Water heating" queryTableFieldId="3"/>
    <tableColumn id="4" xr3:uid="{7B54A5A6-0567-4277-B0BB-877B12245B75}" uniqueName="4" name="Space cooling" queryTableFieldId="4" dataDxfId="3"/>
    <tableColumn id="5" xr3:uid="{53A94AA5-3224-4D0E-8A72-293365C25F85}" uniqueName="5" name="Space heating" queryTableFieldId="5"/>
    <tableColumn id="6" xr3:uid="{4D5708C9-F658-4431-80B2-F6CDEFE13B76}" uniqueName="6" name="Space heating/cooling" queryTableFieldId="6"/>
    <tableColumn id="7" xr3:uid="{7F11E38A-1B66-47A8-BF6F-DE844292C72C}" uniqueName="7" name="Power supply upgrade" queryTableFieldId="7"/>
    <tableColumn id="8" xr3:uid="{5FA829AA-E7F4-4F99-A22C-311E43D99D99}" uniqueName="8" name="Total" queryTableFieldId="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094A1C3-0AD9-4E20-94C5-CD69CAF16BD9}" name="Table034__Page_30" displayName="Table034__Page_30" ref="S3:Z18" tableType="queryTable" totalsRowShown="0">
  <autoFilter ref="S3:Z18" xr:uid="{8094A1C3-0AD9-4E20-94C5-CD69CAF16BD9}"/>
  <tableColumns count="8">
    <tableColumn id="1" xr3:uid="{56F18EB0-F260-454B-A687-F8FFBCCF9516}" uniqueName="1" name="Category" queryTableFieldId="1" dataDxfId="2"/>
    <tableColumn id="2" xr3:uid="{35637863-FA25-4A19-B74D-1590E233CA5F}" uniqueName="2" name="Install" queryTableFieldId="2"/>
    <tableColumn id="3" xr3:uid="{2059C1F5-EABE-4065-B147-5B998344C819}" uniqueName="3" name="Removal &amp; rectification" queryTableFieldId="3"/>
    <tableColumn id="4" xr3:uid="{AAC776EB-29E4-423F-A3B4-C91168F6117A}" uniqueName="4" name="Column4" queryTableFieldId="4" dataDxfId="1"/>
    <tableColumn id="5" xr3:uid="{2C2A104C-0A5C-48AC-BC7F-19D6DDEAFD6E}" uniqueName="5" name="Replacement appliance" queryTableFieldId="5"/>
    <tableColumn id="6" xr3:uid="{71034607-24D7-4741-84B3-999D274E8051}" uniqueName="6" name="Hydrogen appliance uplift" queryTableFieldId="6"/>
    <tableColumn id="7" xr3:uid="{BAF626E4-AAD4-4CEA-BCE8-0899ECE3A1CB}" uniqueName="7" name="Power supply upgrade" queryTableFieldId="7"/>
    <tableColumn id="8" xr3:uid="{2CE9F3DD-6929-437B-9B2C-208D88C85477}" uniqueName="8" name="Total" queryTableFieldId="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8BE936DB-8FCF-44CC-9792-33925384B284}" name="Table039__Page_26" displayName="Table039__Page_26" ref="A5:G10" tableType="queryTable" totalsRowShown="0">
  <autoFilter ref="A5:G10" xr:uid="{8BE936DB-8FCF-44CC-9792-33925384B284}"/>
  <tableColumns count="7">
    <tableColumn id="1" xr3:uid="{70510F84-BF76-4915-81BD-01DA49CC8D47}" uniqueName="1" name="State" queryTableFieldId="1" dataDxfId="0"/>
    <tableColumn id="2" xr3:uid="{1550755B-462D-4642-A015-4DE141D74159}" uniqueName="2" name="Count" queryTableFieldId="2"/>
    <tableColumn id="3" xr3:uid="{5C185B87-CC22-4595-A680-8AFB05CA3EFF}" uniqueName="3" name="Summer" queryTableFieldId="3"/>
    <tableColumn id="4" xr3:uid="{5A3D8271-55DD-4CAE-9AF1-491F11798C3A}" uniqueName="4" name="Autumn" queryTableFieldId="4"/>
    <tableColumn id="5" xr3:uid="{28602B13-DDE6-4B59-97EE-1C13BC984ABC}" uniqueName="5" name="Winter" queryTableFieldId="5"/>
    <tableColumn id="6" xr3:uid="{A175126D-E6CA-47A0-B9AF-2E4706F7D75A}" uniqueName="6" name="Spring" queryTableFieldId="6"/>
    <tableColumn id="7" xr3:uid="{DA6F747D-9F9C-426B-8F70-9C8539F1D28D}" uniqueName="7" name="Annual" queryTableFieldId="7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2A0ED08-97AA-4A22-90F0-C9A450FB498D}" name="Table045__Page_37" displayName="Table045__Page_37" ref="B8:E11" tableType="queryTable" totalsRowShown="0">
  <autoFilter ref="B8:E11" xr:uid="{72A0ED08-97AA-4A22-90F0-C9A450FB498D}"/>
  <tableColumns count="4">
    <tableColumn id="1" xr3:uid="{AA424D9C-1B80-4B33-A757-5673B3FC7044}" uniqueName="1" name="Column1" queryTableFieldId="1" dataDxfId="19"/>
    <tableColumn id="2" xr3:uid="{D3BE86CB-BAD4-4A5B-8D23-21E3D5667179}" uniqueName="2" name="Column2" queryTableFieldId="2"/>
    <tableColumn id="3" xr3:uid="{A2ACEAB5-4919-4527-A6C3-536524A5178E}" uniqueName="3" name="Column3" queryTableFieldId="3"/>
    <tableColumn id="4" xr3:uid="{9A08B134-07AA-45DF-9AFE-03D3AE2E89F4}" uniqueName="4" name="Column4" queryTableFieldId="4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2DA80B8-523A-4BE8-92DD-067C4ACC4D42}" name="Table044__Page_37" displayName="Table044__Page_37" ref="B3:E7" tableType="queryTable" totalsRowShown="0">
  <autoFilter ref="B3:E7" xr:uid="{E2DA80B8-523A-4BE8-92DD-067C4ACC4D42}"/>
  <tableColumns count="4">
    <tableColumn id="1" xr3:uid="{1505471F-FA45-436B-9603-555D44F421FF}" uniqueName="1" name="Archetype" queryTableFieldId="1" dataDxfId="18"/>
    <tableColumn id="2" xr3:uid="{96FEC1DA-81F0-4CA8-85B2-1EAC289619BA}" uniqueName="2" name="High" queryTableFieldId="2" dataDxfId="17"/>
    <tableColumn id="3" xr3:uid="{6292AC9A-AE4F-4E7C-A662-CC9B3B9C712E}" uniqueName="3" name="Typical" queryTableFieldId="3"/>
    <tableColumn id="4" xr3:uid="{DB00AC59-ABC3-4744-91AF-E73386A4AA7B}" uniqueName="4" name="Low" queryTableFieldId="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02C3C7D-50F3-4D37-AA0C-02CDB8B156F3}" name="Table042__Page_36" displayName="Table042__Page_36" ref="L12:O15" tableType="queryTable" totalsRowShown="0">
  <autoFilter ref="L12:O15" xr:uid="{D02C3C7D-50F3-4D37-AA0C-02CDB8B156F3}"/>
  <tableColumns count="4">
    <tableColumn id="1" xr3:uid="{518B1BEB-7BEB-47D0-8D41-0209B89EE151}" uniqueName="1" name="Column1" queryTableFieldId="1" dataDxfId="16"/>
    <tableColumn id="2" xr3:uid="{23866767-6631-49F3-9698-A953CCBDE876}" uniqueName="2" name="Column2" queryTableFieldId="2"/>
    <tableColumn id="3" xr3:uid="{FEDA75D3-94DC-48C1-B642-D9CC4C7077B3}" uniqueName="3" name="Column3" queryTableFieldId="3"/>
    <tableColumn id="4" xr3:uid="{37600586-AB89-435B-B0FA-529A1646DA3B}" uniqueName="4" name="Column4" queryTableFieldId="4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368C0E3-C7D0-4F9F-A014-7903302B96BE}" name="Table041__Page_36" displayName="Table041__Page_36" ref="L8:O11" tableType="queryTable" totalsRowShown="0">
  <autoFilter ref="L8:O11" xr:uid="{A368C0E3-C7D0-4F9F-A014-7903302B96BE}"/>
  <tableColumns count="4">
    <tableColumn id="1" xr3:uid="{5E46909E-765B-486B-8448-C63D7D7E197D}" uniqueName="1" name="Column1" queryTableFieldId="1" dataDxfId="15"/>
    <tableColumn id="2" xr3:uid="{48BDC80D-7EE7-49B0-8E07-ED8BE4C81E9F}" uniqueName="2" name="Column2" queryTableFieldId="2"/>
    <tableColumn id="3" xr3:uid="{1AB5A5BE-6452-4B69-95B5-474ED70377A1}" uniqueName="3" name="Column3" queryTableFieldId="3"/>
    <tableColumn id="4" xr3:uid="{EB459BD4-BCBE-4B82-887E-9B9AB6663357}" uniqueName="4" name="Column4" queryTableFieldId="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8DCA706-93C6-43E0-9DAD-3057D7AC3407}" name="Table040__Page_36" displayName="Table040__Page_36" ref="L3:O7" tableType="queryTable" totalsRowShown="0">
  <autoFilter ref="L3:O7" xr:uid="{B8DCA706-93C6-43E0-9DAD-3057D7AC3407}"/>
  <tableColumns count="4">
    <tableColumn id="1" xr3:uid="{747CA971-DDD6-441C-8892-F95A1522F817}" uniqueName="1" name="Archetype" queryTableFieldId="1" dataDxfId="14"/>
    <tableColumn id="2" xr3:uid="{B5FCAE34-00A1-4560-A9F0-DACD26EFFCF7}" uniqueName="2" name="High" queryTableFieldId="2" dataDxfId="13"/>
    <tableColumn id="3" xr3:uid="{1FBED7D6-BAD5-41CC-AE6F-866BB5F90716}" uniqueName="3" name="Typical" queryTableFieldId="3"/>
    <tableColumn id="4" xr3:uid="{0484367E-BE0D-463D-A194-9B502EB313AA}" uniqueName="4" name="Low" queryTableFieldId="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2CB8AF2-C462-4EB0-88F0-E52CB44C5652}" name="Table039__Page_35" displayName="Table039__Page_35" ref="S93:Y108" tableType="queryTable" totalsRowShown="0">
  <autoFilter ref="S93:Y108" xr:uid="{72CB8AF2-C462-4EB0-88F0-E52CB44C5652}"/>
  <tableColumns count="7">
    <tableColumn id="1" xr3:uid="{65214642-539F-49EC-9DE2-84CBE63B4674}" uniqueName="1" name="Category" queryTableFieldId="1" dataDxfId="12"/>
    <tableColumn id="2" xr3:uid="{9D0D9BDA-FD6B-4D83-A17A-F8585418FFB1}" uniqueName="2" name="Cooking" queryTableFieldId="2"/>
    <tableColumn id="3" xr3:uid="{903EE8DB-2C7A-485F-ACEC-47E3D90AC45C}" uniqueName="3" name="Water heating" queryTableFieldId="3"/>
    <tableColumn id="4" xr3:uid="{58F0142A-4EE0-451A-8AE3-7ECE96E49A6C}" uniqueName="4" name="Space cooling" queryTableFieldId="4" dataDxfId="11"/>
    <tableColumn id="5" xr3:uid="{A61C7FA9-3E58-4609-88A2-6F6EF08EF862}" uniqueName="5" name="Space heating" queryTableFieldId="5"/>
    <tableColumn id="6" xr3:uid="{76FBA4E0-4CA8-42C8-B64B-284DEE1179D1}" uniqueName="6" name="Power supply upgrade" queryTableFieldId="6"/>
    <tableColumn id="7" xr3:uid="{28780B35-D5BF-4BCA-BB63-584052FAC91D}" uniqueName="7" name="Total" queryTableFieldId="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040624A-56CD-4AED-96C6-DAED13AE275F}" name="Table038__Page_34" displayName="Table038__Page_34" ref="S75:Z90" tableType="queryTable" totalsRowShown="0">
  <autoFilter ref="S75:Z90" xr:uid="{1040624A-56CD-4AED-96C6-DAED13AE275F}"/>
  <tableColumns count="8">
    <tableColumn id="1" xr3:uid="{C533E6C6-D8D2-4A31-9492-6787E6029EA0}" uniqueName="1" name="Category" queryTableFieldId="1" dataDxfId="10"/>
    <tableColumn id="2" xr3:uid="{3DF0B0A3-8072-4D96-8445-36FEEF838B3F}" uniqueName="2" name="Install" queryTableFieldId="2"/>
    <tableColumn id="3" xr3:uid="{680FADCD-0B3E-41F2-80A9-5DEABD56DA73}" uniqueName="3" name="Removal &amp; rectification" queryTableFieldId="3"/>
    <tableColumn id="4" xr3:uid="{92120440-713B-47E2-B538-56C1C97DE11D}" uniqueName="4" name="Column4" queryTableFieldId="4" dataDxfId="9"/>
    <tableColumn id="5" xr3:uid="{AFA4CF79-43EE-4CA1-8FDE-5602045B979B}" uniqueName="5" name="Replacement appliance" queryTableFieldId="5"/>
    <tableColumn id="6" xr3:uid="{9F3C06B6-9CF9-4198-A7AA-318B44D0A2AA}" uniqueName="6" name="Hydrogen appliance uplift" queryTableFieldId="6"/>
    <tableColumn id="7" xr3:uid="{12456056-1B11-4F1A-A448-A26F80E9FA07}" uniqueName="7" name="Power supply upgrade" queryTableFieldId="7"/>
    <tableColumn id="8" xr3:uid="{A0908961-85D6-40A6-AECA-8900D19E3688}" uniqueName="8" name="Total" queryTableFieldId="8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3A576E9-E512-48C7-B720-66591DD17F8A}" name="Table037__Page_33" displayName="Table037__Page_33" ref="S57:Y72" tableType="queryTable" totalsRowShown="0">
  <autoFilter ref="S57:Y72" xr:uid="{D3A576E9-E512-48C7-B720-66591DD17F8A}"/>
  <tableColumns count="7">
    <tableColumn id="1" xr3:uid="{B3974CF8-B322-475C-AC7B-D9587E1D4DE6}" uniqueName="1" name="Category" queryTableFieldId="1" dataDxfId="8"/>
    <tableColumn id="2" xr3:uid="{20B56468-939C-4327-8F23-256CC4A5DCAA}" uniqueName="2" name="Cooking" queryTableFieldId="2"/>
    <tableColumn id="3" xr3:uid="{F61D152B-267A-4C01-9697-CFE22C1CE839}" uniqueName="3" name="Water heating" queryTableFieldId="3"/>
    <tableColumn id="4" xr3:uid="{8E19BCC8-6982-4424-A1E6-FC05C38AA4A3}" uniqueName="4" name="Space cooling" queryTableFieldId="4" dataDxfId="7"/>
    <tableColumn id="5" xr3:uid="{45B2036D-AF09-49DC-8DE7-B88C8184E09E}" uniqueName="5" name="Space heating" queryTableFieldId="5"/>
    <tableColumn id="6" xr3:uid="{380C438F-AAB4-4B55-83B6-0C9052E9F68E}" uniqueName="6" name="Power supply upgrade" queryTableFieldId="6"/>
    <tableColumn id="7" xr3:uid="{B2036677-1953-412D-AA6F-A537268524F1}" uniqueName="7" name="Total" queryTableFieldId="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aer.gov.au/system/files/Residential%20energy%20consumption%20benchmarks%20-%209%20December%202020_0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siro.au/en/news/news-releases/2022/gencost-202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siro.au/en/news/news-releases/2022/gencost-2022" TargetMode="Externa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7FD5B-FF97-4E55-A697-1A4DFEDDE681}">
  <sheetPr>
    <tabColor theme="9"/>
  </sheetPr>
  <dimension ref="A1"/>
  <sheetViews>
    <sheetView tabSelected="1" workbookViewId="0"/>
  </sheetViews>
  <sheetFormatPr defaultRowHeight="14.25" x14ac:dyDescent="0.4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B6250-6D08-44BE-8F69-DCD94D5A6668}">
  <sheetPr>
    <tabColor theme="8" tint="0.39997558519241921"/>
  </sheetPr>
  <dimension ref="A1:CV2000"/>
  <sheetViews>
    <sheetView workbookViewId="0"/>
  </sheetViews>
  <sheetFormatPr defaultColWidth="8.796875" defaultRowHeight="14.25" x14ac:dyDescent="0.45"/>
  <cols>
    <col min="1" max="1" width="1.1328125" customWidth="1"/>
    <col min="2" max="2" width="12.46484375" customWidth="1"/>
    <col min="3" max="3" width="15.1328125" customWidth="1"/>
    <col min="4" max="4" width="17" customWidth="1"/>
  </cols>
  <sheetData>
    <row r="1" spans="1:100" ht="15.4" x14ac:dyDescent="0.45">
      <c r="A1" s="42"/>
      <c r="B1" s="43" t="s">
        <v>54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</row>
    <row r="2" spans="1:100" ht="14.65" thickBot="1" x14ac:dyDescent="0.5">
      <c r="A2" s="42"/>
      <c r="B2" s="105" t="s">
        <v>320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</row>
    <row r="3" spans="1:100" ht="42.4" thickTop="1" x14ac:dyDescent="0.45">
      <c r="A3" s="42"/>
      <c r="B3" s="44" t="s">
        <v>55</v>
      </c>
      <c r="C3" s="45" t="s">
        <v>56</v>
      </c>
      <c r="D3" s="46" t="s">
        <v>57</v>
      </c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</row>
    <row r="4" spans="1:100" ht="27.75" x14ac:dyDescent="0.45">
      <c r="A4" s="42"/>
      <c r="B4" s="47" t="s">
        <v>58</v>
      </c>
      <c r="C4" s="48" t="s">
        <v>59</v>
      </c>
      <c r="D4" s="49">
        <v>47.550564660039697</v>
      </c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</row>
    <row r="5" spans="1:100" ht="27.75" x14ac:dyDescent="0.45">
      <c r="A5" s="42"/>
      <c r="B5" s="47" t="s">
        <v>60</v>
      </c>
      <c r="C5" s="48" t="s">
        <v>59</v>
      </c>
      <c r="D5" s="49">
        <v>8.58002572487975</v>
      </c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</row>
    <row r="6" spans="1:100" ht="27.75" x14ac:dyDescent="0.45">
      <c r="A6" s="42"/>
      <c r="B6" s="47" t="s">
        <v>61</v>
      </c>
      <c r="C6" s="48" t="s">
        <v>59</v>
      </c>
      <c r="D6" s="49">
        <v>22.289922013612099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</row>
    <row r="7" spans="1:100" ht="27.75" x14ac:dyDescent="0.45">
      <c r="A7" s="42"/>
      <c r="B7" s="47" t="s">
        <v>62</v>
      </c>
      <c r="C7" s="48" t="s">
        <v>59</v>
      </c>
      <c r="D7" s="49">
        <v>7.9310678027250496</v>
      </c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</row>
    <row r="8" spans="1:100" ht="27.75" x14ac:dyDescent="0.45">
      <c r="A8" s="42"/>
      <c r="B8" s="47" t="s">
        <v>63</v>
      </c>
      <c r="C8" s="48" t="s">
        <v>59</v>
      </c>
      <c r="D8" s="49">
        <v>2.5418373945722701</v>
      </c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</row>
    <row r="9" spans="1:100" ht="27.75" x14ac:dyDescent="0.45">
      <c r="A9" s="42"/>
      <c r="B9" s="47" t="s">
        <v>64</v>
      </c>
      <c r="C9" s="48" t="s">
        <v>59</v>
      </c>
      <c r="D9" s="49">
        <v>1.2889770919927099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</row>
    <row r="10" spans="1:100" ht="27.75" x14ac:dyDescent="0.45">
      <c r="A10" s="42"/>
      <c r="B10" s="47" t="s">
        <v>65</v>
      </c>
      <c r="C10" s="48" t="s">
        <v>59</v>
      </c>
      <c r="D10" s="49">
        <v>0.16074598928351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</row>
    <row r="11" spans="1:100" ht="27.75" x14ac:dyDescent="0.45">
      <c r="A11" s="42"/>
      <c r="B11" s="47" t="s">
        <v>66</v>
      </c>
      <c r="C11" s="48" t="s">
        <v>59</v>
      </c>
      <c r="D11" s="49">
        <v>0.21918091957369501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</row>
    <row r="12" spans="1:100" ht="41.25" x14ac:dyDescent="0.45">
      <c r="A12" s="42"/>
      <c r="B12" s="47" t="s">
        <v>67</v>
      </c>
      <c r="C12" s="48" t="s">
        <v>59</v>
      </c>
      <c r="D12" s="49">
        <v>0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</row>
    <row r="13" spans="1:100" ht="27.75" x14ac:dyDescent="0.45">
      <c r="A13" s="42"/>
      <c r="B13" s="47" t="s">
        <v>68</v>
      </c>
      <c r="C13" s="48" t="s">
        <v>59</v>
      </c>
      <c r="D13" s="49">
        <v>8.7321594938873495E-2</v>
      </c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</row>
    <row r="14" spans="1:100" ht="27.75" x14ac:dyDescent="0.45">
      <c r="A14" s="42"/>
      <c r="B14" s="47" t="s">
        <v>58</v>
      </c>
      <c r="C14" s="48" t="s">
        <v>69</v>
      </c>
      <c r="D14" s="49">
        <v>22.903995795619501</v>
      </c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</row>
    <row r="15" spans="1:100" ht="27.75" x14ac:dyDescent="0.45">
      <c r="A15" s="42"/>
      <c r="B15" s="47" t="s">
        <v>60</v>
      </c>
      <c r="C15" s="48" t="s">
        <v>69</v>
      </c>
      <c r="D15" s="49">
        <v>3.6624291941113301</v>
      </c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</row>
    <row r="16" spans="1:100" ht="27.75" x14ac:dyDescent="0.45">
      <c r="A16" s="42"/>
      <c r="B16" s="47" t="s">
        <v>61</v>
      </c>
      <c r="C16" s="48" t="s">
        <v>69</v>
      </c>
      <c r="D16" s="49">
        <v>12.248789089352799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</row>
    <row r="17" spans="1:89" ht="27.75" x14ac:dyDescent="0.45">
      <c r="A17" s="42"/>
      <c r="B17" s="47" t="s">
        <v>62</v>
      </c>
      <c r="C17" s="48" t="s">
        <v>69</v>
      </c>
      <c r="D17" s="49">
        <v>26.116161418774201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</row>
    <row r="18" spans="1:89" ht="27.75" x14ac:dyDescent="0.45">
      <c r="A18" s="42"/>
      <c r="B18" s="47" t="s">
        <v>63</v>
      </c>
      <c r="C18" s="48" t="s">
        <v>69</v>
      </c>
      <c r="D18" s="49">
        <v>8.8277537060675009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</row>
    <row r="19" spans="1:89" ht="27.75" x14ac:dyDescent="0.45">
      <c r="A19" s="42"/>
      <c r="B19" s="47" t="s">
        <v>64</v>
      </c>
      <c r="C19" s="48" t="s">
        <v>69</v>
      </c>
      <c r="D19" s="49">
        <v>7.4272059695646702</v>
      </c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</row>
    <row r="20" spans="1:89" ht="27.75" x14ac:dyDescent="0.45">
      <c r="A20" s="42"/>
      <c r="B20" s="47" t="s">
        <v>65</v>
      </c>
      <c r="C20" s="48" t="s">
        <v>69</v>
      </c>
      <c r="D20" s="49">
        <v>0.54659057339281802</v>
      </c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</row>
    <row r="21" spans="1:89" ht="27.75" x14ac:dyDescent="0.45">
      <c r="A21" s="42"/>
      <c r="B21" s="47" t="s">
        <v>66</v>
      </c>
      <c r="C21" s="48" t="s">
        <v>69</v>
      </c>
      <c r="D21" s="49">
        <v>4.0082902421451196</v>
      </c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</row>
    <row r="22" spans="1:89" ht="41.25" x14ac:dyDescent="0.45">
      <c r="A22" s="42"/>
      <c r="B22" s="47" t="s">
        <v>67</v>
      </c>
      <c r="C22" s="48" t="s">
        <v>69</v>
      </c>
      <c r="D22" s="49">
        <v>6.0270334818598599</v>
      </c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</row>
    <row r="23" spans="1:89" ht="27.75" x14ac:dyDescent="0.45">
      <c r="A23" s="42"/>
      <c r="B23" s="47" t="s">
        <v>68</v>
      </c>
      <c r="C23" s="48" t="s">
        <v>69</v>
      </c>
      <c r="D23" s="49">
        <v>1.42972740476653</v>
      </c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</row>
    <row r="24" spans="1:89" ht="27.75" x14ac:dyDescent="0.45">
      <c r="A24" s="42"/>
      <c r="B24" s="47" t="s">
        <v>58</v>
      </c>
      <c r="C24" s="48" t="s">
        <v>70</v>
      </c>
      <c r="D24" s="49">
        <v>10.231142165479699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</row>
    <row r="25" spans="1:89" ht="27.75" x14ac:dyDescent="0.45">
      <c r="A25" s="42"/>
      <c r="B25" s="47" t="s">
        <v>60</v>
      </c>
      <c r="C25" s="48" t="s">
        <v>70</v>
      </c>
      <c r="D25" s="49">
        <v>0.61802888817760104</v>
      </c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</row>
    <row r="26" spans="1:89" ht="27.75" x14ac:dyDescent="0.45">
      <c r="A26" s="42"/>
      <c r="B26" s="47" t="s">
        <v>61</v>
      </c>
      <c r="C26" s="48" t="s">
        <v>70</v>
      </c>
      <c r="D26" s="49">
        <v>12.7235992083673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</row>
    <row r="27" spans="1:89" ht="27.75" x14ac:dyDescent="0.45">
      <c r="A27" s="42"/>
      <c r="B27" s="47" t="s">
        <v>62</v>
      </c>
      <c r="C27" s="48" t="s">
        <v>70</v>
      </c>
      <c r="D27" s="49">
        <v>37.707949025872502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</row>
    <row r="28" spans="1:89" ht="27.75" x14ac:dyDescent="0.45">
      <c r="A28" s="42"/>
      <c r="B28" s="47" t="s">
        <v>63</v>
      </c>
      <c r="C28" s="48" t="s">
        <v>70</v>
      </c>
      <c r="D28" s="49">
        <v>12.832658382513801</v>
      </c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</row>
    <row r="29" spans="1:89" ht="27.75" x14ac:dyDescent="0.45">
      <c r="A29" s="42"/>
      <c r="B29" s="47" t="s">
        <v>64</v>
      </c>
      <c r="C29" s="48" t="s">
        <v>70</v>
      </c>
      <c r="D29" s="49">
        <v>9.7427078672929692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</row>
    <row r="30" spans="1:89" ht="27.75" x14ac:dyDescent="0.45">
      <c r="A30" s="42"/>
      <c r="B30" s="47" t="s">
        <v>65</v>
      </c>
      <c r="C30" s="48" t="s">
        <v>70</v>
      </c>
      <c r="D30" s="49">
        <v>0.69763708591750295</v>
      </c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</row>
    <row r="31" spans="1:89" ht="27.75" x14ac:dyDescent="0.45">
      <c r="A31" s="42"/>
      <c r="B31" s="47" t="s">
        <v>66</v>
      </c>
      <c r="C31" s="48" t="s">
        <v>70</v>
      </c>
      <c r="D31" s="49">
        <v>7.1287406801320898</v>
      </c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</row>
    <row r="32" spans="1:89" ht="41.25" x14ac:dyDescent="0.45">
      <c r="A32" s="42"/>
      <c r="B32" s="47" t="s">
        <v>67</v>
      </c>
      <c r="C32" s="48" t="s">
        <v>70</v>
      </c>
      <c r="D32" s="49">
        <v>6.0029127291048701</v>
      </c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</row>
    <row r="33" spans="1:100" ht="28.15" thickBot="1" x14ac:dyDescent="0.5">
      <c r="A33" s="42"/>
      <c r="B33" s="50" t="s">
        <v>68</v>
      </c>
      <c r="C33" s="51" t="s">
        <v>70</v>
      </c>
      <c r="D33" s="52">
        <v>2.1947709757876601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</row>
    <row r="34" spans="1:100" ht="14.65" thickTop="1" x14ac:dyDescent="0.4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</row>
    <row r="35" spans="1:100" x14ac:dyDescent="0.45">
      <c r="A35" s="42"/>
      <c r="B35" s="53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</row>
    <row r="36" spans="1:100" x14ac:dyDescent="0.4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</row>
    <row r="37" spans="1:100" x14ac:dyDescent="0.4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</row>
    <row r="38" spans="1:100" x14ac:dyDescent="0.4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</row>
    <row r="39" spans="1:100" x14ac:dyDescent="0.4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</row>
    <row r="40" spans="1:100" x14ac:dyDescent="0.4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</row>
    <row r="41" spans="1:100" x14ac:dyDescent="0.4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</row>
    <row r="42" spans="1:100" x14ac:dyDescent="0.4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</row>
    <row r="43" spans="1:100" x14ac:dyDescent="0.4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</row>
    <row r="44" spans="1:100" x14ac:dyDescent="0.4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</row>
    <row r="45" spans="1:100" x14ac:dyDescent="0.4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</row>
    <row r="46" spans="1:100" x14ac:dyDescent="0.4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</row>
    <row r="47" spans="1:100" x14ac:dyDescent="0.4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</row>
    <row r="48" spans="1:100" x14ac:dyDescent="0.4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</row>
    <row r="49" spans="1:100" x14ac:dyDescent="0.4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</row>
    <row r="50" spans="1:100" x14ac:dyDescent="0.4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</row>
    <row r="51" spans="1:100" x14ac:dyDescent="0.4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</row>
    <row r="52" spans="1:100" x14ac:dyDescent="0.4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</row>
    <row r="53" spans="1:100" x14ac:dyDescent="0.4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</row>
    <row r="54" spans="1:100" x14ac:dyDescent="0.4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</row>
    <row r="55" spans="1:100" x14ac:dyDescent="0.4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</row>
    <row r="56" spans="1:100" x14ac:dyDescent="0.4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</row>
    <row r="57" spans="1:100" x14ac:dyDescent="0.4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</row>
    <row r="58" spans="1:100" x14ac:dyDescent="0.4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</row>
    <row r="59" spans="1:100" x14ac:dyDescent="0.45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</row>
    <row r="60" spans="1:100" x14ac:dyDescent="0.4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</row>
    <row r="61" spans="1:100" x14ac:dyDescent="0.45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</row>
    <row r="62" spans="1:100" x14ac:dyDescent="0.4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</row>
    <row r="63" spans="1:100" x14ac:dyDescent="0.4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</row>
    <row r="64" spans="1:100" x14ac:dyDescent="0.4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</row>
    <row r="65" spans="1:100" x14ac:dyDescent="0.4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</row>
    <row r="66" spans="1:100" x14ac:dyDescent="0.4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</row>
    <row r="67" spans="1:100" x14ac:dyDescent="0.45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</row>
    <row r="68" spans="1:100" x14ac:dyDescent="0.45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</row>
    <row r="69" spans="1:100" x14ac:dyDescent="0.4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</row>
    <row r="70" spans="1:100" x14ac:dyDescent="0.45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</row>
    <row r="71" spans="1:100" x14ac:dyDescent="0.4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</row>
    <row r="72" spans="1:100" x14ac:dyDescent="0.4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</row>
    <row r="73" spans="1:100" x14ac:dyDescent="0.4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</row>
    <row r="74" spans="1:100" x14ac:dyDescent="0.4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</row>
    <row r="75" spans="1:100" x14ac:dyDescent="0.4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</row>
    <row r="76" spans="1:100" x14ac:dyDescent="0.45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</row>
    <row r="77" spans="1:100" x14ac:dyDescent="0.45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</row>
    <row r="78" spans="1:100" x14ac:dyDescent="0.45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</row>
    <row r="79" spans="1:100" x14ac:dyDescent="0.45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</row>
    <row r="80" spans="1:100" x14ac:dyDescent="0.45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</row>
    <row r="81" spans="1:100" x14ac:dyDescent="0.45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</row>
    <row r="82" spans="1:100" x14ac:dyDescent="0.4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</row>
    <row r="83" spans="1:100" x14ac:dyDescent="0.45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</row>
    <row r="84" spans="1:100" x14ac:dyDescent="0.4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</row>
    <row r="85" spans="1:100" x14ac:dyDescent="0.4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</row>
    <row r="86" spans="1:100" x14ac:dyDescent="0.4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</row>
    <row r="87" spans="1:100" x14ac:dyDescent="0.4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</row>
    <row r="88" spans="1:100" x14ac:dyDescent="0.4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</row>
    <row r="89" spans="1:100" x14ac:dyDescent="0.4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</row>
    <row r="90" spans="1:100" x14ac:dyDescent="0.4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</row>
    <row r="91" spans="1:100" x14ac:dyDescent="0.4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</row>
    <row r="92" spans="1:100" x14ac:dyDescent="0.45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</row>
    <row r="93" spans="1:100" x14ac:dyDescent="0.4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</row>
    <row r="94" spans="1:100" x14ac:dyDescent="0.4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</row>
    <row r="95" spans="1:100" x14ac:dyDescent="0.4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</row>
    <row r="96" spans="1:100" x14ac:dyDescent="0.45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</row>
    <row r="97" spans="1:100" x14ac:dyDescent="0.4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</row>
    <row r="98" spans="1:100" x14ac:dyDescent="0.45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</row>
    <row r="99" spans="1:100" x14ac:dyDescent="0.4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</row>
    <row r="100" spans="1:100" x14ac:dyDescent="0.4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</row>
    <row r="101" spans="1:100" x14ac:dyDescent="0.4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</row>
    <row r="102" spans="1:100" x14ac:dyDescent="0.45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</row>
    <row r="103" spans="1:100" x14ac:dyDescent="0.4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</row>
    <row r="104" spans="1:100" x14ac:dyDescent="0.45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</row>
    <row r="105" spans="1:100" x14ac:dyDescent="0.4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</row>
    <row r="106" spans="1:100" x14ac:dyDescent="0.4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</row>
    <row r="107" spans="1:100" x14ac:dyDescent="0.4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</row>
    <row r="108" spans="1:100" x14ac:dyDescent="0.4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</row>
    <row r="109" spans="1:100" x14ac:dyDescent="0.4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</row>
    <row r="110" spans="1:100" x14ac:dyDescent="0.4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</row>
    <row r="111" spans="1:100" x14ac:dyDescent="0.4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</row>
    <row r="112" spans="1:100" x14ac:dyDescent="0.4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</row>
    <row r="113" spans="1:100" x14ac:dyDescent="0.4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</row>
    <row r="114" spans="1:100" x14ac:dyDescent="0.4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</row>
    <row r="115" spans="1:100" x14ac:dyDescent="0.4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</row>
    <row r="116" spans="1:100" x14ac:dyDescent="0.4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</row>
    <row r="117" spans="1:100" x14ac:dyDescent="0.4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</row>
    <row r="118" spans="1:100" x14ac:dyDescent="0.4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</row>
    <row r="119" spans="1:100" x14ac:dyDescent="0.4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</row>
    <row r="120" spans="1:100" x14ac:dyDescent="0.4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</row>
    <row r="121" spans="1:100" x14ac:dyDescent="0.4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</row>
    <row r="122" spans="1:100" x14ac:dyDescent="0.4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</row>
    <row r="123" spans="1:100" x14ac:dyDescent="0.4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</row>
    <row r="124" spans="1:100" x14ac:dyDescent="0.4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</row>
    <row r="125" spans="1:100" x14ac:dyDescent="0.4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</row>
    <row r="126" spans="1:100" x14ac:dyDescent="0.4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</row>
    <row r="127" spans="1:100" x14ac:dyDescent="0.4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</row>
    <row r="128" spans="1:100" x14ac:dyDescent="0.4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</row>
    <row r="129" spans="1:100" x14ac:dyDescent="0.4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</row>
    <row r="130" spans="1:100" x14ac:dyDescent="0.4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</row>
    <row r="131" spans="1:100" x14ac:dyDescent="0.4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</row>
    <row r="132" spans="1:100" x14ac:dyDescent="0.4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</row>
    <row r="133" spans="1:100" x14ac:dyDescent="0.4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</row>
    <row r="134" spans="1:100" x14ac:dyDescent="0.45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</row>
    <row r="135" spans="1:100" x14ac:dyDescent="0.4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</row>
    <row r="136" spans="1:100" x14ac:dyDescent="0.4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</row>
    <row r="137" spans="1:100" x14ac:dyDescent="0.4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</row>
    <row r="138" spans="1:100" x14ac:dyDescent="0.4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</row>
    <row r="139" spans="1:100" x14ac:dyDescent="0.4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</row>
    <row r="140" spans="1:100" x14ac:dyDescent="0.4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</row>
    <row r="141" spans="1:100" x14ac:dyDescent="0.4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</row>
    <row r="142" spans="1:100" x14ac:dyDescent="0.4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</row>
    <row r="143" spans="1:100" x14ac:dyDescent="0.4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</row>
    <row r="144" spans="1:100" x14ac:dyDescent="0.4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</row>
    <row r="145" spans="1:100" x14ac:dyDescent="0.4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</row>
    <row r="146" spans="1:100" x14ac:dyDescent="0.4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</row>
    <row r="147" spans="1:100" x14ac:dyDescent="0.4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</row>
    <row r="148" spans="1:100" x14ac:dyDescent="0.4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</row>
    <row r="149" spans="1:100" x14ac:dyDescent="0.4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</row>
    <row r="150" spans="1:100" x14ac:dyDescent="0.4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</row>
    <row r="151" spans="1:100" x14ac:dyDescent="0.4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</row>
    <row r="152" spans="1:100" x14ac:dyDescent="0.4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</row>
    <row r="153" spans="1:100" x14ac:dyDescent="0.4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</row>
    <row r="154" spans="1:100" x14ac:dyDescent="0.4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</row>
    <row r="155" spans="1:100" x14ac:dyDescent="0.4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</row>
    <row r="156" spans="1:100" x14ac:dyDescent="0.4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</row>
    <row r="157" spans="1:100" x14ac:dyDescent="0.4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</row>
    <row r="158" spans="1:100" x14ac:dyDescent="0.4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</row>
    <row r="159" spans="1:100" x14ac:dyDescent="0.4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</row>
    <row r="160" spans="1:100" x14ac:dyDescent="0.4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</row>
    <row r="161" spans="1:100" x14ac:dyDescent="0.4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</row>
    <row r="162" spans="1:100" x14ac:dyDescent="0.4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</row>
    <row r="163" spans="1:100" x14ac:dyDescent="0.4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</row>
    <row r="164" spans="1:100" x14ac:dyDescent="0.4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</row>
    <row r="165" spans="1:100" x14ac:dyDescent="0.4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</row>
    <row r="166" spans="1:100" x14ac:dyDescent="0.4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</row>
    <row r="167" spans="1:100" x14ac:dyDescent="0.4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</row>
    <row r="168" spans="1:100" x14ac:dyDescent="0.4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</row>
    <row r="169" spans="1:100" x14ac:dyDescent="0.4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</row>
    <row r="170" spans="1:100" x14ac:dyDescent="0.4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</row>
    <row r="171" spans="1:100" x14ac:dyDescent="0.4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</row>
    <row r="172" spans="1:100" x14ac:dyDescent="0.4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</row>
    <row r="173" spans="1:100" x14ac:dyDescent="0.4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</row>
    <row r="174" spans="1:100" x14ac:dyDescent="0.4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</row>
    <row r="175" spans="1:100" x14ac:dyDescent="0.4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</row>
    <row r="176" spans="1:100" x14ac:dyDescent="0.4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</row>
    <row r="177" spans="1:100" x14ac:dyDescent="0.4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</row>
    <row r="178" spans="1:100" x14ac:dyDescent="0.4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</row>
    <row r="179" spans="1:100" x14ac:dyDescent="0.4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</row>
    <row r="180" spans="1:100" x14ac:dyDescent="0.4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</row>
    <row r="181" spans="1:100" x14ac:dyDescent="0.4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</row>
    <row r="182" spans="1:100" x14ac:dyDescent="0.45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</row>
    <row r="183" spans="1:100" x14ac:dyDescent="0.4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</row>
    <row r="184" spans="1:100" x14ac:dyDescent="0.45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</row>
    <row r="185" spans="1:100" x14ac:dyDescent="0.4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</row>
    <row r="186" spans="1:100" x14ac:dyDescent="0.45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</row>
    <row r="187" spans="1:100" x14ac:dyDescent="0.4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</row>
    <row r="188" spans="1:100" x14ac:dyDescent="0.45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</row>
    <row r="189" spans="1:100" x14ac:dyDescent="0.4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</row>
    <row r="190" spans="1:100" x14ac:dyDescent="0.45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</row>
    <row r="191" spans="1:100" x14ac:dyDescent="0.45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</row>
    <row r="192" spans="1:100" x14ac:dyDescent="0.45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</row>
    <row r="193" spans="1:100" x14ac:dyDescent="0.45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</row>
    <row r="194" spans="1:100" x14ac:dyDescent="0.45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</row>
    <row r="195" spans="1:100" x14ac:dyDescent="0.4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</row>
    <row r="196" spans="1:100" x14ac:dyDescent="0.45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</row>
    <row r="197" spans="1:100" x14ac:dyDescent="0.45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</row>
    <row r="198" spans="1:100" x14ac:dyDescent="0.45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</row>
    <row r="199" spans="1:100" x14ac:dyDescent="0.4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</row>
    <row r="200" spans="1:100" x14ac:dyDescent="0.45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</row>
    <row r="201" spans="1:100" x14ac:dyDescent="0.4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</row>
    <row r="202" spans="1:100" x14ac:dyDescent="0.45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</row>
    <row r="203" spans="1:100" x14ac:dyDescent="0.4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</row>
    <row r="204" spans="1:100" x14ac:dyDescent="0.45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</row>
    <row r="205" spans="1:100" x14ac:dyDescent="0.4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</row>
    <row r="206" spans="1:100" x14ac:dyDescent="0.45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</row>
    <row r="207" spans="1:100" x14ac:dyDescent="0.4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</row>
    <row r="208" spans="1:100" x14ac:dyDescent="0.45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</row>
    <row r="209" spans="1:100" x14ac:dyDescent="0.4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</row>
    <row r="210" spans="1:100" x14ac:dyDescent="0.45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</row>
    <row r="211" spans="1:100" x14ac:dyDescent="0.4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</row>
    <row r="212" spans="1:100" x14ac:dyDescent="0.45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</row>
    <row r="213" spans="1:100" x14ac:dyDescent="0.4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</row>
    <row r="214" spans="1:100" x14ac:dyDescent="0.45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</row>
    <row r="215" spans="1:100" x14ac:dyDescent="0.4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</row>
    <row r="216" spans="1:100" x14ac:dyDescent="0.45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</row>
    <row r="217" spans="1:100" x14ac:dyDescent="0.4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</row>
    <row r="218" spans="1:100" x14ac:dyDescent="0.45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</row>
    <row r="219" spans="1:100" x14ac:dyDescent="0.4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</row>
    <row r="220" spans="1:100" x14ac:dyDescent="0.45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</row>
    <row r="221" spans="1:100" x14ac:dyDescent="0.4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</row>
    <row r="222" spans="1:100" x14ac:dyDescent="0.45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</row>
    <row r="223" spans="1:100" x14ac:dyDescent="0.4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</row>
    <row r="224" spans="1:100" x14ac:dyDescent="0.45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</row>
    <row r="225" spans="1:100" x14ac:dyDescent="0.4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</row>
    <row r="226" spans="1:100" x14ac:dyDescent="0.45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</row>
    <row r="227" spans="1:100" x14ac:dyDescent="0.4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</row>
    <row r="228" spans="1:100" x14ac:dyDescent="0.45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</row>
    <row r="229" spans="1:100" x14ac:dyDescent="0.4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</row>
    <row r="230" spans="1:100" x14ac:dyDescent="0.45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</row>
    <row r="231" spans="1:100" x14ac:dyDescent="0.4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</row>
    <row r="232" spans="1:100" x14ac:dyDescent="0.45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</row>
    <row r="233" spans="1:100" x14ac:dyDescent="0.4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</row>
    <row r="234" spans="1:100" x14ac:dyDescent="0.45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</row>
    <row r="235" spans="1:100" x14ac:dyDescent="0.4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</row>
    <row r="236" spans="1:100" x14ac:dyDescent="0.4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</row>
    <row r="237" spans="1:100" x14ac:dyDescent="0.4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</row>
    <row r="238" spans="1:100" x14ac:dyDescent="0.45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</row>
    <row r="239" spans="1:100" x14ac:dyDescent="0.4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</row>
    <row r="240" spans="1:100" x14ac:dyDescent="0.4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</row>
    <row r="241" spans="1:100" x14ac:dyDescent="0.45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</row>
    <row r="242" spans="1:100" x14ac:dyDescent="0.45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</row>
    <row r="243" spans="1:100" x14ac:dyDescent="0.45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</row>
    <row r="244" spans="1:100" x14ac:dyDescent="0.45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</row>
    <row r="245" spans="1:100" x14ac:dyDescent="0.4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</row>
    <row r="246" spans="1:100" x14ac:dyDescent="0.45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</row>
    <row r="247" spans="1:100" x14ac:dyDescent="0.4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</row>
    <row r="248" spans="1:100" x14ac:dyDescent="0.45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</row>
    <row r="249" spans="1:100" x14ac:dyDescent="0.45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</row>
    <row r="250" spans="1:100" x14ac:dyDescent="0.45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</row>
    <row r="251" spans="1:100" x14ac:dyDescent="0.45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</row>
    <row r="252" spans="1:100" x14ac:dyDescent="0.45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</row>
    <row r="253" spans="1:100" x14ac:dyDescent="0.45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</row>
    <row r="254" spans="1:100" x14ac:dyDescent="0.45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</row>
    <row r="255" spans="1:100" x14ac:dyDescent="0.4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</row>
    <row r="256" spans="1:100" x14ac:dyDescent="0.45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</row>
    <row r="257" spans="1:100" x14ac:dyDescent="0.45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</row>
    <row r="258" spans="1:100" x14ac:dyDescent="0.45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</row>
    <row r="259" spans="1:100" x14ac:dyDescent="0.45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</row>
    <row r="260" spans="1:100" x14ac:dyDescent="0.45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</row>
    <row r="261" spans="1:100" x14ac:dyDescent="0.45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</row>
    <row r="262" spans="1:100" x14ac:dyDescent="0.45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</row>
    <row r="263" spans="1:100" x14ac:dyDescent="0.45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</row>
    <row r="264" spans="1:100" x14ac:dyDescent="0.45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</row>
    <row r="265" spans="1:100" x14ac:dyDescent="0.4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</row>
    <row r="266" spans="1:100" x14ac:dyDescent="0.45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</row>
    <row r="267" spans="1:100" x14ac:dyDescent="0.45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</row>
    <row r="268" spans="1:100" x14ac:dyDescent="0.4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</row>
    <row r="269" spans="1:100" x14ac:dyDescent="0.4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</row>
    <row r="270" spans="1:100" x14ac:dyDescent="0.45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</row>
    <row r="271" spans="1:100" x14ac:dyDescent="0.4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</row>
    <row r="272" spans="1:100" x14ac:dyDescent="0.4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</row>
    <row r="273" spans="1:100" x14ac:dyDescent="0.4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</row>
    <row r="274" spans="1:100" x14ac:dyDescent="0.45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</row>
    <row r="275" spans="1:100" x14ac:dyDescent="0.4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</row>
    <row r="276" spans="1:100" x14ac:dyDescent="0.45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</row>
    <row r="277" spans="1:100" x14ac:dyDescent="0.45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</row>
    <row r="278" spans="1:100" x14ac:dyDescent="0.45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</row>
    <row r="279" spans="1:100" x14ac:dyDescent="0.45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</row>
    <row r="280" spans="1:100" x14ac:dyDescent="0.45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</row>
    <row r="281" spans="1:100" x14ac:dyDescent="0.45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</row>
    <row r="282" spans="1:100" x14ac:dyDescent="0.45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</row>
    <row r="283" spans="1:100" x14ac:dyDescent="0.45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</row>
    <row r="284" spans="1:100" x14ac:dyDescent="0.45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</row>
    <row r="285" spans="1:100" x14ac:dyDescent="0.4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</row>
    <row r="286" spans="1:100" x14ac:dyDescent="0.45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</row>
    <row r="287" spans="1:100" x14ac:dyDescent="0.45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</row>
    <row r="288" spans="1:100" x14ac:dyDescent="0.45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</row>
    <row r="289" spans="1:100" x14ac:dyDescent="0.45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</row>
    <row r="290" spans="1:100" x14ac:dyDescent="0.45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</row>
    <row r="291" spans="1:100" x14ac:dyDescent="0.45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</row>
    <row r="292" spans="1:100" x14ac:dyDescent="0.45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</row>
    <row r="293" spans="1:100" x14ac:dyDescent="0.45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</row>
    <row r="294" spans="1:100" x14ac:dyDescent="0.45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</row>
    <row r="295" spans="1:100" x14ac:dyDescent="0.4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</row>
    <row r="296" spans="1:100" x14ac:dyDescent="0.45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</row>
    <row r="297" spans="1:100" x14ac:dyDescent="0.4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</row>
    <row r="298" spans="1:100" x14ac:dyDescent="0.45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</row>
    <row r="299" spans="1:100" x14ac:dyDescent="0.45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</row>
    <row r="300" spans="1:100" x14ac:dyDescent="0.45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</row>
    <row r="301" spans="1:100" x14ac:dyDescent="0.45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</row>
    <row r="302" spans="1:100" x14ac:dyDescent="0.45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</row>
    <row r="303" spans="1:100" x14ac:dyDescent="0.45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</row>
    <row r="304" spans="1:100" x14ac:dyDescent="0.45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</row>
    <row r="305" spans="1:100" x14ac:dyDescent="0.4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</row>
    <row r="306" spans="1:100" x14ac:dyDescent="0.45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</row>
    <row r="307" spans="1:100" x14ac:dyDescent="0.45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</row>
    <row r="308" spans="1:100" x14ac:dyDescent="0.45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</row>
    <row r="309" spans="1:100" x14ac:dyDescent="0.45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</row>
    <row r="310" spans="1:100" x14ac:dyDescent="0.45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</row>
    <row r="311" spans="1:100" x14ac:dyDescent="0.45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</row>
    <row r="312" spans="1:100" x14ac:dyDescent="0.45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</row>
    <row r="313" spans="1:100" x14ac:dyDescent="0.45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</row>
    <row r="314" spans="1:100" x14ac:dyDescent="0.45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</row>
    <row r="315" spans="1:100" x14ac:dyDescent="0.4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</row>
    <row r="316" spans="1:100" x14ac:dyDescent="0.45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</row>
    <row r="317" spans="1:100" x14ac:dyDescent="0.45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</row>
    <row r="318" spans="1:100" x14ac:dyDescent="0.45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</row>
    <row r="319" spans="1:100" x14ac:dyDescent="0.45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</row>
    <row r="320" spans="1:100" x14ac:dyDescent="0.45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</row>
    <row r="321" spans="1:100" x14ac:dyDescent="0.45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</row>
    <row r="322" spans="1:100" x14ac:dyDescent="0.45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</row>
    <row r="323" spans="1:100" x14ac:dyDescent="0.45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</row>
    <row r="324" spans="1:100" x14ac:dyDescent="0.45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</row>
    <row r="325" spans="1:100" x14ac:dyDescent="0.4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</row>
    <row r="326" spans="1:100" x14ac:dyDescent="0.45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</row>
    <row r="327" spans="1:100" x14ac:dyDescent="0.45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</row>
    <row r="328" spans="1:100" x14ac:dyDescent="0.45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</row>
    <row r="329" spans="1:100" x14ac:dyDescent="0.45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</row>
    <row r="330" spans="1:100" x14ac:dyDescent="0.45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</row>
    <row r="331" spans="1:100" x14ac:dyDescent="0.45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</row>
    <row r="332" spans="1:100" x14ac:dyDescent="0.45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</row>
    <row r="333" spans="1:100" x14ac:dyDescent="0.45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</row>
    <row r="334" spans="1:100" x14ac:dyDescent="0.45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</row>
    <row r="335" spans="1:100" x14ac:dyDescent="0.4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</row>
    <row r="336" spans="1:100" x14ac:dyDescent="0.45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</row>
    <row r="337" spans="1:100" x14ac:dyDescent="0.45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</row>
    <row r="338" spans="1:100" x14ac:dyDescent="0.45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42"/>
      <c r="CF338" s="42"/>
      <c r="CG338" s="42"/>
      <c r="CH338" s="42"/>
      <c r="CI338" s="42"/>
      <c r="CJ338" s="42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</row>
    <row r="339" spans="1:100" x14ac:dyDescent="0.45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</row>
    <row r="340" spans="1:100" x14ac:dyDescent="0.45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</row>
    <row r="341" spans="1:100" x14ac:dyDescent="0.45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</row>
    <row r="342" spans="1:100" x14ac:dyDescent="0.45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</row>
    <row r="343" spans="1:100" x14ac:dyDescent="0.45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</row>
    <row r="344" spans="1:100" x14ac:dyDescent="0.45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</row>
    <row r="345" spans="1:100" x14ac:dyDescent="0.4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</row>
    <row r="346" spans="1:100" x14ac:dyDescent="0.45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42"/>
      <c r="CF346" s="42"/>
      <c r="CG346" s="42"/>
      <c r="CH346" s="42"/>
      <c r="CI346" s="42"/>
      <c r="CJ346" s="42"/>
      <c r="CK346" s="42"/>
      <c r="CL346" s="42"/>
      <c r="CM346" s="42"/>
      <c r="CN346" s="42"/>
      <c r="CO346" s="42"/>
      <c r="CP346" s="42"/>
      <c r="CQ346" s="42"/>
      <c r="CR346" s="42"/>
      <c r="CS346" s="42"/>
      <c r="CT346" s="42"/>
      <c r="CU346" s="42"/>
      <c r="CV346" s="42"/>
    </row>
    <row r="347" spans="1:100" x14ac:dyDescent="0.45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</row>
    <row r="348" spans="1:100" x14ac:dyDescent="0.45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</row>
    <row r="349" spans="1:100" x14ac:dyDescent="0.45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</row>
    <row r="350" spans="1:100" x14ac:dyDescent="0.45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</row>
    <row r="351" spans="1:100" x14ac:dyDescent="0.4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</row>
    <row r="352" spans="1:100" x14ac:dyDescent="0.45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</row>
    <row r="353" spans="1:100" x14ac:dyDescent="0.45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</row>
    <row r="354" spans="1:100" x14ac:dyDescent="0.45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42"/>
      <c r="CE354" s="42"/>
      <c r="CF354" s="42"/>
      <c r="CG354" s="42"/>
      <c r="CH354" s="42"/>
      <c r="CI354" s="42"/>
      <c r="CJ354" s="42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</row>
    <row r="355" spans="1:100" x14ac:dyDescent="0.4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</row>
    <row r="356" spans="1:100" x14ac:dyDescent="0.45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</row>
    <row r="357" spans="1:100" x14ac:dyDescent="0.45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</row>
    <row r="358" spans="1:100" x14ac:dyDescent="0.45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</row>
    <row r="359" spans="1:100" x14ac:dyDescent="0.45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</row>
    <row r="360" spans="1:100" x14ac:dyDescent="0.45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</row>
    <row r="361" spans="1:100" x14ac:dyDescent="0.45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</row>
    <row r="362" spans="1:100" x14ac:dyDescent="0.45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  <c r="CT362" s="42"/>
      <c r="CU362" s="42"/>
      <c r="CV362" s="42"/>
    </row>
    <row r="363" spans="1:100" x14ac:dyDescent="0.45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</row>
    <row r="364" spans="1:100" x14ac:dyDescent="0.45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</row>
    <row r="365" spans="1:100" x14ac:dyDescent="0.4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</row>
    <row r="366" spans="1:100" x14ac:dyDescent="0.45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</row>
    <row r="367" spans="1:100" x14ac:dyDescent="0.45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</row>
    <row r="368" spans="1:100" x14ac:dyDescent="0.45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</row>
    <row r="369" spans="1:100" x14ac:dyDescent="0.45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</row>
    <row r="370" spans="1:100" x14ac:dyDescent="0.45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</row>
    <row r="371" spans="1:100" x14ac:dyDescent="0.45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</row>
    <row r="372" spans="1:100" x14ac:dyDescent="0.45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</row>
    <row r="373" spans="1:100" x14ac:dyDescent="0.45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</row>
    <row r="374" spans="1:100" x14ac:dyDescent="0.45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</row>
    <row r="375" spans="1:100" x14ac:dyDescent="0.4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</row>
    <row r="376" spans="1:100" x14ac:dyDescent="0.45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</row>
    <row r="377" spans="1:100" x14ac:dyDescent="0.45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</row>
    <row r="378" spans="1:100" x14ac:dyDescent="0.45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</row>
    <row r="379" spans="1:100" x14ac:dyDescent="0.45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</row>
    <row r="380" spans="1:100" x14ac:dyDescent="0.45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</row>
    <row r="381" spans="1:100" x14ac:dyDescent="0.45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</row>
    <row r="382" spans="1:100" x14ac:dyDescent="0.45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</row>
    <row r="383" spans="1:100" x14ac:dyDescent="0.45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</row>
    <row r="384" spans="1:100" x14ac:dyDescent="0.45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V384" s="42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</row>
    <row r="385" spans="1:100" x14ac:dyDescent="0.4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</row>
    <row r="386" spans="1:100" x14ac:dyDescent="0.45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  <c r="CT386" s="42"/>
      <c r="CU386" s="42"/>
      <c r="CV386" s="42"/>
    </row>
    <row r="387" spans="1:100" x14ac:dyDescent="0.45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</row>
    <row r="388" spans="1:100" x14ac:dyDescent="0.45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</row>
    <row r="389" spans="1:100" x14ac:dyDescent="0.45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</row>
    <row r="390" spans="1:100" x14ac:dyDescent="0.45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</row>
    <row r="391" spans="1:100" x14ac:dyDescent="0.45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</row>
    <row r="392" spans="1:100" x14ac:dyDescent="0.45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</row>
    <row r="393" spans="1:100" x14ac:dyDescent="0.45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</row>
    <row r="394" spans="1:100" x14ac:dyDescent="0.45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</row>
    <row r="395" spans="1:100" x14ac:dyDescent="0.4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</row>
    <row r="396" spans="1:100" x14ac:dyDescent="0.45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</row>
    <row r="397" spans="1:100" x14ac:dyDescent="0.45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</row>
    <row r="398" spans="1:100" x14ac:dyDescent="0.45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</row>
    <row r="399" spans="1:100" x14ac:dyDescent="0.45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</row>
    <row r="400" spans="1:100" x14ac:dyDescent="0.45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</row>
    <row r="401" spans="1:100" x14ac:dyDescent="0.45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</row>
    <row r="402" spans="1:100" x14ac:dyDescent="0.45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</row>
    <row r="403" spans="1:100" x14ac:dyDescent="0.45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</row>
    <row r="404" spans="1:100" x14ac:dyDescent="0.45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</row>
    <row r="405" spans="1:100" x14ac:dyDescent="0.4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  <c r="BZ405" s="42"/>
      <c r="CA405" s="42"/>
      <c r="CB405" s="42"/>
      <c r="CC405" s="42"/>
      <c r="CD405" s="42"/>
      <c r="CE405" s="42"/>
      <c r="CF405" s="42"/>
      <c r="CG405" s="42"/>
      <c r="CH405" s="42"/>
      <c r="CI405" s="42"/>
      <c r="CJ405" s="42"/>
      <c r="CK405" s="42"/>
      <c r="CL405" s="42"/>
      <c r="CM405" s="42"/>
      <c r="CN405" s="42"/>
      <c r="CO405" s="42"/>
      <c r="CP405" s="42"/>
      <c r="CQ405" s="42"/>
      <c r="CR405" s="42"/>
      <c r="CS405" s="42"/>
      <c r="CT405" s="42"/>
      <c r="CU405" s="42"/>
      <c r="CV405" s="42"/>
    </row>
    <row r="406" spans="1:100" x14ac:dyDescent="0.45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</row>
    <row r="407" spans="1:100" x14ac:dyDescent="0.45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</row>
    <row r="408" spans="1:100" x14ac:dyDescent="0.4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</row>
    <row r="409" spans="1:100" x14ac:dyDescent="0.45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</row>
    <row r="410" spans="1:100" x14ac:dyDescent="0.45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</row>
    <row r="411" spans="1:100" x14ac:dyDescent="0.45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</row>
    <row r="412" spans="1:100" x14ac:dyDescent="0.45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</row>
    <row r="413" spans="1:100" x14ac:dyDescent="0.45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</row>
    <row r="414" spans="1:100" x14ac:dyDescent="0.45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</row>
    <row r="415" spans="1:100" x14ac:dyDescent="0.4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</row>
    <row r="416" spans="1:100" x14ac:dyDescent="0.45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</row>
    <row r="417" spans="1:100" x14ac:dyDescent="0.45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</row>
    <row r="418" spans="1:100" x14ac:dyDescent="0.45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</row>
    <row r="419" spans="1:100" x14ac:dyDescent="0.45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</row>
    <row r="420" spans="1:100" x14ac:dyDescent="0.45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</row>
    <row r="421" spans="1:100" x14ac:dyDescent="0.45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</row>
    <row r="422" spans="1:100" x14ac:dyDescent="0.45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</row>
    <row r="423" spans="1:100" x14ac:dyDescent="0.45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</row>
    <row r="424" spans="1:100" x14ac:dyDescent="0.45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</row>
    <row r="425" spans="1:100" x14ac:dyDescent="0.4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</row>
    <row r="426" spans="1:100" x14ac:dyDescent="0.45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</row>
    <row r="427" spans="1:100" x14ac:dyDescent="0.45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</row>
    <row r="428" spans="1:100" x14ac:dyDescent="0.45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</row>
    <row r="429" spans="1:100" x14ac:dyDescent="0.45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</row>
    <row r="430" spans="1:100" x14ac:dyDescent="0.45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</row>
    <row r="431" spans="1:100" x14ac:dyDescent="0.45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</row>
    <row r="432" spans="1:100" x14ac:dyDescent="0.45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</row>
    <row r="433" spans="1:100" x14ac:dyDescent="0.45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</row>
    <row r="434" spans="1:100" x14ac:dyDescent="0.45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</row>
    <row r="435" spans="1:100" x14ac:dyDescent="0.4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</row>
    <row r="436" spans="1:100" x14ac:dyDescent="0.45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</row>
    <row r="437" spans="1:100" x14ac:dyDescent="0.45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</row>
    <row r="438" spans="1:100" x14ac:dyDescent="0.45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V438" s="42"/>
      <c r="BW438" s="42"/>
      <c r="BX438" s="42"/>
      <c r="BY438" s="42"/>
      <c r="BZ438" s="42"/>
      <c r="CA438" s="42"/>
      <c r="CB438" s="42"/>
      <c r="CC438" s="42"/>
      <c r="CD438" s="42"/>
      <c r="CE438" s="42"/>
      <c r="CF438" s="42"/>
      <c r="CG438" s="42"/>
      <c r="CH438" s="42"/>
      <c r="CI438" s="42"/>
      <c r="CJ438" s="42"/>
      <c r="CK438" s="42"/>
      <c r="CL438" s="42"/>
      <c r="CM438" s="42"/>
      <c r="CN438" s="42"/>
      <c r="CO438" s="42"/>
      <c r="CP438" s="42"/>
      <c r="CQ438" s="42"/>
      <c r="CR438" s="42"/>
      <c r="CS438" s="42"/>
      <c r="CT438" s="42"/>
      <c r="CU438" s="42"/>
      <c r="CV438" s="42"/>
    </row>
    <row r="439" spans="1:100" x14ac:dyDescent="0.45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</row>
    <row r="440" spans="1:100" x14ac:dyDescent="0.45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</row>
    <row r="441" spans="1:100" x14ac:dyDescent="0.45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</row>
    <row r="442" spans="1:100" x14ac:dyDescent="0.45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</row>
    <row r="443" spans="1:100" x14ac:dyDescent="0.45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</row>
    <row r="444" spans="1:100" x14ac:dyDescent="0.45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2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</row>
    <row r="445" spans="1:100" x14ac:dyDescent="0.4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</row>
    <row r="446" spans="1:100" x14ac:dyDescent="0.45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</row>
    <row r="447" spans="1:100" x14ac:dyDescent="0.45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</row>
    <row r="448" spans="1:100" x14ac:dyDescent="0.45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2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</row>
    <row r="449" spans="1:100" x14ac:dyDescent="0.45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</row>
    <row r="450" spans="1:100" x14ac:dyDescent="0.45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</row>
    <row r="451" spans="1:100" x14ac:dyDescent="0.45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</row>
    <row r="452" spans="1:100" x14ac:dyDescent="0.45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</row>
    <row r="453" spans="1:100" x14ac:dyDescent="0.45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</row>
    <row r="454" spans="1:100" x14ac:dyDescent="0.45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</row>
    <row r="455" spans="1:100" x14ac:dyDescent="0.4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</row>
    <row r="456" spans="1:100" x14ac:dyDescent="0.45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</row>
    <row r="457" spans="1:100" x14ac:dyDescent="0.45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</row>
    <row r="458" spans="1:100" x14ac:dyDescent="0.45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</row>
    <row r="459" spans="1:100" x14ac:dyDescent="0.45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V459" s="42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</row>
    <row r="460" spans="1:100" x14ac:dyDescent="0.45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</row>
    <row r="461" spans="1:100" x14ac:dyDescent="0.45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</row>
    <row r="462" spans="1:100" x14ac:dyDescent="0.45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</row>
    <row r="463" spans="1:100" x14ac:dyDescent="0.45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</row>
    <row r="464" spans="1:100" x14ac:dyDescent="0.45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</row>
    <row r="465" spans="1:100" x14ac:dyDescent="0.4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</row>
    <row r="466" spans="1:100" x14ac:dyDescent="0.45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</row>
    <row r="467" spans="1:100" x14ac:dyDescent="0.4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</row>
    <row r="468" spans="1:100" x14ac:dyDescent="0.45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</row>
    <row r="469" spans="1:100" x14ac:dyDescent="0.45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</row>
    <row r="470" spans="1:100" x14ac:dyDescent="0.45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</row>
    <row r="471" spans="1:100" x14ac:dyDescent="0.45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</row>
    <row r="472" spans="1:100" x14ac:dyDescent="0.45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</row>
    <row r="473" spans="1:100" x14ac:dyDescent="0.45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</row>
    <row r="474" spans="1:100" x14ac:dyDescent="0.45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</row>
    <row r="475" spans="1:100" x14ac:dyDescent="0.4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</row>
    <row r="476" spans="1:100" x14ac:dyDescent="0.45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</row>
    <row r="477" spans="1:100" x14ac:dyDescent="0.45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V477" s="42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</row>
    <row r="478" spans="1:100" x14ac:dyDescent="0.45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</row>
    <row r="479" spans="1:100" x14ac:dyDescent="0.45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</row>
    <row r="480" spans="1:100" x14ac:dyDescent="0.45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</row>
    <row r="481" spans="1:100" x14ac:dyDescent="0.45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</row>
    <row r="482" spans="1:100" x14ac:dyDescent="0.45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</row>
    <row r="483" spans="1:100" x14ac:dyDescent="0.45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</row>
    <row r="484" spans="1:100" x14ac:dyDescent="0.45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</row>
    <row r="485" spans="1:100" x14ac:dyDescent="0.4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</row>
    <row r="486" spans="1:100" x14ac:dyDescent="0.45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</row>
    <row r="487" spans="1:100" x14ac:dyDescent="0.45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</row>
    <row r="488" spans="1:100" x14ac:dyDescent="0.45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</row>
    <row r="489" spans="1:100" x14ac:dyDescent="0.45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2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</row>
    <row r="490" spans="1:100" x14ac:dyDescent="0.45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</row>
    <row r="491" spans="1:100" x14ac:dyDescent="0.45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</row>
    <row r="492" spans="1:100" x14ac:dyDescent="0.45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</row>
    <row r="493" spans="1:100" x14ac:dyDescent="0.45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</row>
    <row r="494" spans="1:100" x14ac:dyDescent="0.45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</row>
    <row r="495" spans="1:100" x14ac:dyDescent="0.4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</row>
    <row r="496" spans="1:100" x14ac:dyDescent="0.45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</row>
    <row r="497" spans="1:100" x14ac:dyDescent="0.45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</row>
    <row r="498" spans="1:100" x14ac:dyDescent="0.45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</row>
    <row r="499" spans="1:100" x14ac:dyDescent="0.45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</row>
    <row r="500" spans="1:100" x14ac:dyDescent="0.45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</row>
    <row r="501" spans="1:100" x14ac:dyDescent="0.45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</row>
    <row r="502" spans="1:100" x14ac:dyDescent="0.45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</row>
    <row r="503" spans="1:100" x14ac:dyDescent="0.45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V503" s="42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</row>
    <row r="504" spans="1:100" x14ac:dyDescent="0.45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</row>
    <row r="505" spans="1:100" x14ac:dyDescent="0.4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</row>
    <row r="506" spans="1:100" x14ac:dyDescent="0.45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</row>
    <row r="507" spans="1:100" x14ac:dyDescent="0.45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</row>
    <row r="508" spans="1:100" x14ac:dyDescent="0.45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</row>
    <row r="509" spans="1:100" x14ac:dyDescent="0.45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</row>
    <row r="510" spans="1:100" x14ac:dyDescent="0.45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</row>
    <row r="511" spans="1:100" x14ac:dyDescent="0.45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</row>
    <row r="512" spans="1:100" x14ac:dyDescent="0.45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</row>
    <row r="513" spans="1:100" x14ac:dyDescent="0.45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</row>
    <row r="514" spans="1:100" x14ac:dyDescent="0.45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</row>
    <row r="515" spans="1:100" x14ac:dyDescent="0.4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</row>
    <row r="516" spans="1:100" x14ac:dyDescent="0.45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</row>
    <row r="517" spans="1:100" x14ac:dyDescent="0.45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</row>
    <row r="518" spans="1:100" x14ac:dyDescent="0.45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</row>
    <row r="519" spans="1:100" x14ac:dyDescent="0.45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</row>
    <row r="520" spans="1:100" x14ac:dyDescent="0.45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2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</row>
    <row r="521" spans="1:100" x14ac:dyDescent="0.45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</row>
    <row r="522" spans="1:100" x14ac:dyDescent="0.45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</row>
    <row r="523" spans="1:100" x14ac:dyDescent="0.45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</row>
    <row r="524" spans="1:100" x14ac:dyDescent="0.45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</row>
    <row r="525" spans="1:100" x14ac:dyDescent="0.4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</row>
    <row r="526" spans="1:100" x14ac:dyDescent="0.45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</row>
    <row r="527" spans="1:100" x14ac:dyDescent="0.45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</row>
    <row r="528" spans="1:100" x14ac:dyDescent="0.45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</row>
    <row r="529" spans="1:100" x14ac:dyDescent="0.45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</row>
    <row r="530" spans="1:100" x14ac:dyDescent="0.45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</row>
    <row r="531" spans="1:100" x14ac:dyDescent="0.45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</row>
    <row r="532" spans="1:100" x14ac:dyDescent="0.45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</row>
    <row r="533" spans="1:100" x14ac:dyDescent="0.45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</row>
    <row r="534" spans="1:100" x14ac:dyDescent="0.45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</row>
    <row r="535" spans="1:100" x14ac:dyDescent="0.4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</row>
    <row r="536" spans="1:100" x14ac:dyDescent="0.45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</row>
    <row r="537" spans="1:100" x14ac:dyDescent="0.45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</row>
    <row r="538" spans="1:100" x14ac:dyDescent="0.45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</row>
    <row r="539" spans="1:100" x14ac:dyDescent="0.45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</row>
    <row r="540" spans="1:100" x14ac:dyDescent="0.45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</row>
    <row r="541" spans="1:100" x14ac:dyDescent="0.45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2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</row>
    <row r="542" spans="1:100" x14ac:dyDescent="0.45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</row>
    <row r="543" spans="1:100" x14ac:dyDescent="0.45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</row>
    <row r="544" spans="1:100" x14ac:dyDescent="0.45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2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</row>
    <row r="545" spans="1:100" x14ac:dyDescent="0.4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</row>
    <row r="546" spans="1:100" x14ac:dyDescent="0.45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</row>
    <row r="547" spans="1:100" x14ac:dyDescent="0.45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</row>
    <row r="548" spans="1:100" x14ac:dyDescent="0.45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</row>
    <row r="549" spans="1:100" x14ac:dyDescent="0.45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2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</row>
    <row r="550" spans="1:100" x14ac:dyDescent="0.45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</row>
    <row r="551" spans="1:100" x14ac:dyDescent="0.45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</row>
    <row r="552" spans="1:100" x14ac:dyDescent="0.45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</row>
    <row r="553" spans="1:100" x14ac:dyDescent="0.45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</row>
    <row r="554" spans="1:100" x14ac:dyDescent="0.45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</row>
    <row r="555" spans="1:100" x14ac:dyDescent="0.4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</row>
    <row r="556" spans="1:100" x14ac:dyDescent="0.45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</row>
    <row r="557" spans="1:100" x14ac:dyDescent="0.45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</row>
    <row r="558" spans="1:100" x14ac:dyDescent="0.45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</row>
    <row r="559" spans="1:100" x14ac:dyDescent="0.45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</row>
    <row r="560" spans="1:100" x14ac:dyDescent="0.45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</row>
    <row r="561" spans="1:100" x14ac:dyDescent="0.45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</row>
    <row r="562" spans="1:100" x14ac:dyDescent="0.45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</row>
    <row r="563" spans="1:100" x14ac:dyDescent="0.45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</row>
    <row r="564" spans="1:100" x14ac:dyDescent="0.45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</row>
    <row r="565" spans="1:100" x14ac:dyDescent="0.4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2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</row>
    <row r="566" spans="1:100" x14ac:dyDescent="0.45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</row>
    <row r="567" spans="1:100" x14ac:dyDescent="0.45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</row>
    <row r="568" spans="1:100" x14ac:dyDescent="0.45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</row>
    <row r="569" spans="1:100" x14ac:dyDescent="0.45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</row>
    <row r="570" spans="1:100" x14ac:dyDescent="0.45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</row>
    <row r="571" spans="1:100" x14ac:dyDescent="0.45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</row>
    <row r="572" spans="1:100" x14ac:dyDescent="0.45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</row>
    <row r="573" spans="1:100" x14ac:dyDescent="0.45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V573" s="42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</row>
    <row r="574" spans="1:100" x14ac:dyDescent="0.45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</row>
    <row r="575" spans="1:100" x14ac:dyDescent="0.4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</row>
    <row r="576" spans="1:100" x14ac:dyDescent="0.45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</row>
    <row r="577" spans="1:100" x14ac:dyDescent="0.45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</row>
    <row r="578" spans="1:100" x14ac:dyDescent="0.45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</row>
    <row r="579" spans="1:100" x14ac:dyDescent="0.45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</row>
    <row r="580" spans="1:100" x14ac:dyDescent="0.45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</row>
    <row r="581" spans="1:100" x14ac:dyDescent="0.45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</row>
    <row r="582" spans="1:100" x14ac:dyDescent="0.45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</row>
    <row r="583" spans="1:100" x14ac:dyDescent="0.45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</row>
    <row r="584" spans="1:100" x14ac:dyDescent="0.45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</row>
    <row r="585" spans="1:100" x14ac:dyDescent="0.4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V585" s="42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</row>
    <row r="586" spans="1:100" x14ac:dyDescent="0.45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</row>
    <row r="587" spans="1:100" x14ac:dyDescent="0.45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</row>
    <row r="588" spans="1:100" x14ac:dyDescent="0.45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</row>
    <row r="589" spans="1:100" x14ac:dyDescent="0.45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</row>
    <row r="590" spans="1:100" x14ac:dyDescent="0.45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</row>
    <row r="591" spans="1:100" x14ac:dyDescent="0.45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</row>
    <row r="592" spans="1:100" x14ac:dyDescent="0.45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</row>
    <row r="593" spans="1:100" x14ac:dyDescent="0.45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V593" s="42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</row>
    <row r="594" spans="1:100" x14ac:dyDescent="0.45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</row>
    <row r="595" spans="1:100" x14ac:dyDescent="0.4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</row>
    <row r="596" spans="1:100" x14ac:dyDescent="0.45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V596" s="42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</row>
    <row r="597" spans="1:100" x14ac:dyDescent="0.45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</row>
    <row r="598" spans="1:100" x14ac:dyDescent="0.45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</row>
    <row r="599" spans="1:100" x14ac:dyDescent="0.45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</row>
    <row r="600" spans="1:100" x14ac:dyDescent="0.45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</row>
    <row r="601" spans="1:100" x14ac:dyDescent="0.45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</row>
    <row r="602" spans="1:100" x14ac:dyDescent="0.45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</row>
    <row r="603" spans="1:100" x14ac:dyDescent="0.45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</row>
    <row r="604" spans="1:100" x14ac:dyDescent="0.45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V604" s="42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</row>
    <row r="605" spans="1:100" x14ac:dyDescent="0.4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V605" s="42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</row>
    <row r="606" spans="1:100" x14ac:dyDescent="0.45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V606" s="42"/>
      <c r="BW606" s="42"/>
      <c r="BX606" s="42"/>
      <c r="BY606" s="42"/>
      <c r="BZ606" s="42"/>
      <c r="CA606" s="42"/>
      <c r="CB606" s="42"/>
      <c r="CC606" s="42"/>
      <c r="CD606" s="42"/>
      <c r="CE606" s="42"/>
      <c r="CF606" s="42"/>
      <c r="CG606" s="42"/>
      <c r="CH606" s="42"/>
      <c r="CI606" s="42"/>
      <c r="CJ606" s="42"/>
      <c r="CK606" s="42"/>
      <c r="CL606" s="42"/>
      <c r="CM606" s="42"/>
      <c r="CN606" s="42"/>
      <c r="CO606" s="42"/>
      <c r="CP606" s="42"/>
      <c r="CQ606" s="42"/>
      <c r="CR606" s="42"/>
      <c r="CS606" s="42"/>
      <c r="CT606" s="42"/>
      <c r="CU606" s="42"/>
      <c r="CV606" s="42"/>
    </row>
    <row r="607" spans="1:100" x14ac:dyDescent="0.45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V607" s="42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</row>
    <row r="608" spans="1:100" x14ac:dyDescent="0.45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V608" s="42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</row>
    <row r="609" spans="1:100" x14ac:dyDescent="0.45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V609" s="42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</row>
    <row r="610" spans="1:100" x14ac:dyDescent="0.45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</row>
    <row r="611" spans="1:100" x14ac:dyDescent="0.45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</row>
    <row r="612" spans="1:100" x14ac:dyDescent="0.45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</row>
    <row r="613" spans="1:100" x14ac:dyDescent="0.45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V613" s="42"/>
      <c r="BW613" s="42"/>
      <c r="BX613" s="42"/>
      <c r="BY613" s="42"/>
      <c r="BZ613" s="42"/>
      <c r="CA613" s="42"/>
      <c r="CB613" s="42"/>
      <c r="CC613" s="42"/>
      <c r="CD613" s="42"/>
      <c r="CE613" s="42"/>
      <c r="CF613" s="42"/>
      <c r="CG613" s="42"/>
      <c r="CH613" s="42"/>
      <c r="CI613" s="42"/>
      <c r="CJ613" s="42"/>
      <c r="CK613" s="42"/>
      <c r="CL613" s="42"/>
      <c r="CM613" s="42"/>
      <c r="CN613" s="42"/>
      <c r="CO613" s="42"/>
      <c r="CP613" s="42"/>
      <c r="CQ613" s="42"/>
      <c r="CR613" s="42"/>
      <c r="CS613" s="42"/>
      <c r="CT613" s="42"/>
      <c r="CU613" s="42"/>
      <c r="CV613" s="42"/>
    </row>
    <row r="614" spans="1:100" x14ac:dyDescent="0.45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</row>
    <row r="615" spans="1:100" x14ac:dyDescent="0.4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</row>
    <row r="616" spans="1:100" x14ac:dyDescent="0.45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</row>
    <row r="617" spans="1:100" x14ac:dyDescent="0.45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</row>
    <row r="618" spans="1:100" x14ac:dyDescent="0.45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</row>
    <row r="619" spans="1:100" x14ac:dyDescent="0.45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</row>
    <row r="620" spans="1:100" x14ac:dyDescent="0.45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V620" s="42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</row>
    <row r="621" spans="1:100" x14ac:dyDescent="0.45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V621" s="42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</row>
    <row r="622" spans="1:100" x14ac:dyDescent="0.45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V622" s="42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</row>
    <row r="623" spans="1:100" x14ac:dyDescent="0.45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</row>
    <row r="624" spans="1:100" x14ac:dyDescent="0.45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</row>
    <row r="625" spans="1:100" x14ac:dyDescent="0.4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V625" s="42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</row>
    <row r="626" spans="1:100" x14ac:dyDescent="0.45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V626" s="42"/>
      <c r="BW626" s="42"/>
      <c r="BX626" s="42"/>
      <c r="BY626" s="42"/>
      <c r="BZ626" s="42"/>
      <c r="CA626" s="42"/>
      <c r="CB626" s="42"/>
      <c r="CC626" s="42"/>
      <c r="CD626" s="42"/>
      <c r="CE626" s="42"/>
      <c r="CF626" s="42"/>
      <c r="CG626" s="42"/>
      <c r="CH626" s="42"/>
      <c r="CI626" s="42"/>
      <c r="CJ626" s="42"/>
      <c r="CK626" s="42"/>
      <c r="CL626" s="42"/>
      <c r="CM626" s="42"/>
      <c r="CN626" s="42"/>
      <c r="CO626" s="42"/>
      <c r="CP626" s="42"/>
      <c r="CQ626" s="42"/>
      <c r="CR626" s="42"/>
      <c r="CS626" s="42"/>
      <c r="CT626" s="42"/>
      <c r="CU626" s="42"/>
      <c r="CV626" s="42"/>
    </row>
    <row r="627" spans="1:100" x14ac:dyDescent="0.45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V627" s="42"/>
      <c r="BW627" s="42"/>
      <c r="BX627" s="42"/>
      <c r="BY627" s="42"/>
      <c r="BZ627" s="42"/>
      <c r="CA627" s="42"/>
      <c r="CB627" s="42"/>
      <c r="CC627" s="42"/>
      <c r="CD627" s="42"/>
      <c r="CE627" s="42"/>
      <c r="CF627" s="42"/>
      <c r="CG627" s="42"/>
      <c r="CH627" s="42"/>
      <c r="CI627" s="42"/>
      <c r="CJ627" s="42"/>
      <c r="CK627" s="42"/>
      <c r="CL627" s="42"/>
      <c r="CM627" s="42"/>
      <c r="CN627" s="42"/>
      <c r="CO627" s="42"/>
      <c r="CP627" s="42"/>
      <c r="CQ627" s="42"/>
      <c r="CR627" s="42"/>
      <c r="CS627" s="42"/>
      <c r="CT627" s="42"/>
      <c r="CU627" s="42"/>
      <c r="CV627" s="42"/>
    </row>
    <row r="628" spans="1:100" x14ac:dyDescent="0.45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V628" s="42"/>
      <c r="BW628" s="42"/>
      <c r="BX628" s="42"/>
      <c r="BY628" s="42"/>
      <c r="BZ628" s="42"/>
      <c r="CA628" s="42"/>
      <c r="CB628" s="42"/>
      <c r="CC628" s="42"/>
      <c r="CD628" s="42"/>
      <c r="CE628" s="42"/>
      <c r="CF628" s="42"/>
      <c r="CG628" s="42"/>
      <c r="CH628" s="42"/>
      <c r="CI628" s="42"/>
      <c r="CJ628" s="42"/>
      <c r="CK628" s="42"/>
      <c r="CL628" s="42"/>
      <c r="CM628" s="42"/>
      <c r="CN628" s="42"/>
      <c r="CO628" s="42"/>
      <c r="CP628" s="42"/>
      <c r="CQ628" s="42"/>
      <c r="CR628" s="42"/>
      <c r="CS628" s="42"/>
      <c r="CT628" s="42"/>
      <c r="CU628" s="42"/>
      <c r="CV628" s="42"/>
    </row>
    <row r="629" spans="1:100" x14ac:dyDescent="0.45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V629" s="42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</row>
    <row r="630" spans="1:100" x14ac:dyDescent="0.45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V630" s="42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</row>
    <row r="631" spans="1:100" x14ac:dyDescent="0.45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V631" s="42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</row>
    <row r="632" spans="1:100" x14ac:dyDescent="0.45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</row>
    <row r="633" spans="1:100" x14ac:dyDescent="0.45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V633" s="42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</row>
    <row r="634" spans="1:100" x14ac:dyDescent="0.45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V634" s="42"/>
      <c r="BW634" s="42"/>
      <c r="BX634" s="42"/>
      <c r="BY634" s="42"/>
      <c r="BZ634" s="42"/>
      <c r="CA634" s="42"/>
      <c r="CB634" s="42"/>
      <c r="CC634" s="42"/>
      <c r="CD634" s="42"/>
      <c r="CE634" s="42"/>
      <c r="CF634" s="42"/>
      <c r="CG634" s="42"/>
      <c r="CH634" s="42"/>
      <c r="CI634" s="42"/>
      <c r="CJ634" s="42"/>
      <c r="CK634" s="42"/>
      <c r="CL634" s="42"/>
      <c r="CM634" s="42"/>
      <c r="CN634" s="42"/>
      <c r="CO634" s="42"/>
      <c r="CP634" s="42"/>
      <c r="CQ634" s="42"/>
      <c r="CR634" s="42"/>
      <c r="CS634" s="42"/>
      <c r="CT634" s="42"/>
      <c r="CU634" s="42"/>
      <c r="CV634" s="42"/>
    </row>
    <row r="635" spans="1:100" x14ac:dyDescent="0.4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V635" s="42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</row>
    <row r="636" spans="1:100" x14ac:dyDescent="0.45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V636" s="42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</row>
    <row r="637" spans="1:100" x14ac:dyDescent="0.45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V637" s="42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</row>
    <row r="638" spans="1:100" x14ac:dyDescent="0.45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V638" s="42"/>
      <c r="BW638" s="42"/>
      <c r="BX638" s="42"/>
      <c r="BY638" s="42"/>
      <c r="BZ638" s="42"/>
      <c r="CA638" s="42"/>
      <c r="CB638" s="42"/>
      <c r="CC638" s="42"/>
      <c r="CD638" s="42"/>
      <c r="CE638" s="42"/>
      <c r="CF638" s="42"/>
      <c r="CG638" s="42"/>
      <c r="CH638" s="42"/>
      <c r="CI638" s="42"/>
      <c r="CJ638" s="42"/>
      <c r="CK638" s="42"/>
      <c r="CL638" s="42"/>
      <c r="CM638" s="42"/>
      <c r="CN638" s="42"/>
      <c r="CO638" s="42"/>
      <c r="CP638" s="42"/>
      <c r="CQ638" s="42"/>
      <c r="CR638" s="42"/>
      <c r="CS638" s="42"/>
      <c r="CT638" s="42"/>
      <c r="CU638" s="42"/>
      <c r="CV638" s="42"/>
    </row>
    <row r="639" spans="1:100" x14ac:dyDescent="0.45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</row>
    <row r="640" spans="1:100" x14ac:dyDescent="0.45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V640" s="42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</row>
    <row r="641" spans="1:100" x14ac:dyDescent="0.45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V641" s="42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</row>
    <row r="642" spans="1:100" x14ac:dyDescent="0.45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  <c r="BZ642" s="42"/>
      <c r="CA642" s="42"/>
      <c r="CB642" s="42"/>
      <c r="CC642" s="42"/>
      <c r="CD642" s="42"/>
      <c r="CE642" s="42"/>
      <c r="CF642" s="42"/>
      <c r="CG642" s="42"/>
      <c r="CH642" s="42"/>
      <c r="CI642" s="42"/>
      <c r="CJ642" s="42"/>
      <c r="CK642" s="42"/>
      <c r="CL642" s="42"/>
      <c r="CM642" s="42"/>
      <c r="CN642" s="42"/>
      <c r="CO642" s="42"/>
      <c r="CP642" s="42"/>
      <c r="CQ642" s="42"/>
      <c r="CR642" s="42"/>
      <c r="CS642" s="42"/>
      <c r="CT642" s="42"/>
      <c r="CU642" s="42"/>
      <c r="CV642" s="42"/>
    </row>
    <row r="643" spans="1:100" x14ac:dyDescent="0.45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V643" s="42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</row>
    <row r="644" spans="1:100" x14ac:dyDescent="0.45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V644" s="42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</row>
    <row r="645" spans="1:100" x14ac:dyDescent="0.4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</row>
    <row r="646" spans="1:100" x14ac:dyDescent="0.45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V646" s="42"/>
      <c r="BW646" s="42"/>
      <c r="BX646" s="42"/>
      <c r="BY646" s="42"/>
      <c r="BZ646" s="42"/>
      <c r="CA646" s="42"/>
      <c r="CB646" s="42"/>
      <c r="CC646" s="42"/>
      <c r="CD646" s="42"/>
      <c r="CE646" s="42"/>
      <c r="CF646" s="42"/>
      <c r="CG646" s="42"/>
      <c r="CH646" s="42"/>
      <c r="CI646" s="42"/>
      <c r="CJ646" s="42"/>
      <c r="CK646" s="42"/>
      <c r="CL646" s="42"/>
      <c r="CM646" s="42"/>
      <c r="CN646" s="42"/>
      <c r="CO646" s="42"/>
      <c r="CP646" s="42"/>
      <c r="CQ646" s="42"/>
      <c r="CR646" s="42"/>
      <c r="CS646" s="42"/>
      <c r="CT646" s="42"/>
      <c r="CU646" s="42"/>
      <c r="CV646" s="42"/>
    </row>
    <row r="647" spans="1:100" x14ac:dyDescent="0.45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</row>
    <row r="648" spans="1:100" x14ac:dyDescent="0.45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</row>
    <row r="649" spans="1:100" x14ac:dyDescent="0.45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V649" s="42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</row>
    <row r="650" spans="1:100" x14ac:dyDescent="0.45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V650" s="42"/>
      <c r="BW650" s="42"/>
      <c r="BX650" s="42"/>
      <c r="BY650" s="42"/>
      <c r="BZ650" s="42"/>
      <c r="CA650" s="42"/>
      <c r="CB650" s="42"/>
      <c r="CC650" s="42"/>
      <c r="CD650" s="42"/>
      <c r="CE650" s="42"/>
      <c r="CF650" s="42"/>
      <c r="CG650" s="42"/>
      <c r="CH650" s="42"/>
      <c r="CI650" s="42"/>
      <c r="CJ650" s="42"/>
      <c r="CK650" s="42"/>
      <c r="CL650" s="42"/>
      <c r="CM650" s="42"/>
      <c r="CN650" s="42"/>
      <c r="CO650" s="42"/>
      <c r="CP650" s="42"/>
      <c r="CQ650" s="42"/>
      <c r="CR650" s="42"/>
      <c r="CS650" s="42"/>
      <c r="CT650" s="42"/>
      <c r="CU650" s="42"/>
      <c r="CV650" s="42"/>
    </row>
    <row r="651" spans="1:100" x14ac:dyDescent="0.45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V651" s="42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</row>
    <row r="652" spans="1:100" x14ac:dyDescent="0.45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V652" s="42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</row>
    <row r="653" spans="1:100" x14ac:dyDescent="0.45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V653" s="42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</row>
    <row r="654" spans="1:100" x14ac:dyDescent="0.45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V654" s="42"/>
      <c r="BW654" s="42"/>
      <c r="BX654" s="42"/>
      <c r="BY654" s="42"/>
      <c r="BZ654" s="42"/>
      <c r="CA654" s="42"/>
      <c r="CB654" s="42"/>
      <c r="CC654" s="42"/>
      <c r="CD654" s="42"/>
      <c r="CE654" s="42"/>
      <c r="CF654" s="42"/>
      <c r="CG654" s="42"/>
      <c r="CH654" s="42"/>
      <c r="CI654" s="42"/>
      <c r="CJ654" s="42"/>
      <c r="CK654" s="42"/>
      <c r="CL654" s="42"/>
      <c r="CM654" s="42"/>
      <c r="CN654" s="42"/>
      <c r="CO654" s="42"/>
      <c r="CP654" s="42"/>
      <c r="CQ654" s="42"/>
      <c r="CR654" s="42"/>
      <c r="CS654" s="42"/>
      <c r="CT654" s="42"/>
      <c r="CU654" s="42"/>
      <c r="CV654" s="42"/>
    </row>
    <row r="655" spans="1:100" x14ac:dyDescent="0.4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V655" s="42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</row>
    <row r="656" spans="1:100" x14ac:dyDescent="0.45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V656" s="42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</row>
    <row r="657" spans="1:100" x14ac:dyDescent="0.45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V657" s="42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</row>
    <row r="658" spans="1:100" x14ac:dyDescent="0.45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V658" s="42"/>
      <c r="BW658" s="42"/>
      <c r="BX658" s="42"/>
      <c r="BY658" s="42"/>
      <c r="BZ658" s="42"/>
      <c r="CA658" s="42"/>
      <c r="CB658" s="42"/>
      <c r="CC658" s="42"/>
      <c r="CD658" s="42"/>
      <c r="CE658" s="42"/>
      <c r="CF658" s="42"/>
      <c r="CG658" s="42"/>
      <c r="CH658" s="42"/>
      <c r="CI658" s="42"/>
      <c r="CJ658" s="42"/>
      <c r="CK658" s="42"/>
      <c r="CL658" s="42"/>
      <c r="CM658" s="42"/>
      <c r="CN658" s="42"/>
      <c r="CO658" s="42"/>
      <c r="CP658" s="42"/>
      <c r="CQ658" s="42"/>
      <c r="CR658" s="42"/>
      <c r="CS658" s="42"/>
      <c r="CT658" s="42"/>
      <c r="CU658" s="42"/>
      <c r="CV658" s="42"/>
    </row>
    <row r="659" spans="1:100" x14ac:dyDescent="0.45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V659" s="42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</row>
    <row r="660" spans="1:100" x14ac:dyDescent="0.45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V660" s="42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</row>
    <row r="661" spans="1:100" x14ac:dyDescent="0.45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V661" s="42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</row>
    <row r="662" spans="1:100" x14ac:dyDescent="0.45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V662" s="42"/>
      <c r="BW662" s="42"/>
      <c r="BX662" s="42"/>
      <c r="BY662" s="42"/>
      <c r="BZ662" s="42"/>
      <c r="CA662" s="42"/>
      <c r="CB662" s="42"/>
      <c r="CC662" s="42"/>
      <c r="CD662" s="42"/>
      <c r="CE662" s="42"/>
      <c r="CF662" s="42"/>
      <c r="CG662" s="42"/>
      <c r="CH662" s="42"/>
      <c r="CI662" s="42"/>
      <c r="CJ662" s="42"/>
      <c r="CK662" s="42"/>
      <c r="CL662" s="42"/>
      <c r="CM662" s="42"/>
      <c r="CN662" s="42"/>
      <c r="CO662" s="42"/>
      <c r="CP662" s="42"/>
      <c r="CQ662" s="42"/>
      <c r="CR662" s="42"/>
      <c r="CS662" s="42"/>
      <c r="CT662" s="42"/>
      <c r="CU662" s="42"/>
      <c r="CV662" s="42"/>
    </row>
    <row r="663" spans="1:100" x14ac:dyDescent="0.45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V663" s="42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</row>
    <row r="664" spans="1:100" x14ac:dyDescent="0.45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V664" s="42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</row>
    <row r="665" spans="1:100" x14ac:dyDescent="0.4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V665" s="42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</row>
    <row r="666" spans="1:100" x14ac:dyDescent="0.45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V666" s="42"/>
      <c r="BW666" s="42"/>
      <c r="BX666" s="42"/>
      <c r="BY666" s="42"/>
      <c r="BZ666" s="42"/>
      <c r="CA666" s="42"/>
      <c r="CB666" s="42"/>
      <c r="CC666" s="42"/>
      <c r="CD666" s="42"/>
      <c r="CE666" s="42"/>
      <c r="CF666" s="42"/>
      <c r="CG666" s="42"/>
      <c r="CH666" s="42"/>
      <c r="CI666" s="42"/>
      <c r="CJ666" s="42"/>
      <c r="CK666" s="42"/>
      <c r="CL666" s="42"/>
      <c r="CM666" s="42"/>
      <c r="CN666" s="42"/>
      <c r="CO666" s="42"/>
      <c r="CP666" s="42"/>
      <c r="CQ666" s="42"/>
      <c r="CR666" s="42"/>
      <c r="CS666" s="42"/>
      <c r="CT666" s="42"/>
      <c r="CU666" s="42"/>
      <c r="CV666" s="42"/>
    </row>
    <row r="667" spans="1:100" x14ac:dyDescent="0.45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</row>
    <row r="668" spans="1:100" x14ac:dyDescent="0.45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V668" s="42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</row>
    <row r="669" spans="1:100" x14ac:dyDescent="0.45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V669" s="42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</row>
    <row r="670" spans="1:100" x14ac:dyDescent="0.45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V670" s="42"/>
      <c r="BW670" s="42"/>
      <c r="BX670" s="42"/>
      <c r="BY670" s="42"/>
      <c r="BZ670" s="42"/>
      <c r="CA670" s="42"/>
      <c r="CB670" s="42"/>
      <c r="CC670" s="42"/>
      <c r="CD670" s="42"/>
      <c r="CE670" s="42"/>
      <c r="CF670" s="42"/>
      <c r="CG670" s="42"/>
      <c r="CH670" s="42"/>
      <c r="CI670" s="42"/>
      <c r="CJ670" s="42"/>
      <c r="CK670" s="42"/>
      <c r="CL670" s="42"/>
      <c r="CM670" s="42"/>
      <c r="CN670" s="42"/>
      <c r="CO670" s="42"/>
      <c r="CP670" s="42"/>
      <c r="CQ670" s="42"/>
      <c r="CR670" s="42"/>
      <c r="CS670" s="42"/>
      <c r="CT670" s="42"/>
      <c r="CU670" s="42"/>
      <c r="CV670" s="42"/>
    </row>
    <row r="671" spans="1:100" x14ac:dyDescent="0.45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</row>
    <row r="672" spans="1:100" x14ac:dyDescent="0.45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V672" s="42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</row>
    <row r="673" spans="1:100" x14ac:dyDescent="0.45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V673" s="42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</row>
    <row r="674" spans="1:100" x14ac:dyDescent="0.45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V674" s="42"/>
      <c r="BW674" s="42"/>
      <c r="BX674" s="42"/>
      <c r="BY674" s="42"/>
      <c r="BZ674" s="42"/>
      <c r="CA674" s="42"/>
      <c r="CB674" s="42"/>
      <c r="CC674" s="42"/>
      <c r="CD674" s="42"/>
      <c r="CE674" s="42"/>
      <c r="CF674" s="42"/>
      <c r="CG674" s="42"/>
      <c r="CH674" s="42"/>
      <c r="CI674" s="42"/>
      <c r="CJ674" s="42"/>
      <c r="CK674" s="42"/>
      <c r="CL674" s="42"/>
      <c r="CM674" s="42"/>
      <c r="CN674" s="42"/>
      <c r="CO674" s="42"/>
      <c r="CP674" s="42"/>
      <c r="CQ674" s="42"/>
      <c r="CR674" s="42"/>
      <c r="CS674" s="42"/>
      <c r="CT674" s="42"/>
      <c r="CU674" s="42"/>
      <c r="CV674" s="42"/>
    </row>
    <row r="675" spans="1:100" x14ac:dyDescent="0.4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V675" s="42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</row>
    <row r="676" spans="1:100" x14ac:dyDescent="0.45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V676" s="42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</row>
    <row r="677" spans="1:100" x14ac:dyDescent="0.45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</row>
    <row r="678" spans="1:100" x14ac:dyDescent="0.45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</row>
    <row r="679" spans="1:100" x14ac:dyDescent="0.45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</row>
    <row r="680" spans="1:100" x14ac:dyDescent="0.45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</row>
    <row r="681" spans="1:100" x14ac:dyDescent="0.45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</row>
    <row r="682" spans="1:100" x14ac:dyDescent="0.45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</row>
    <row r="683" spans="1:100" x14ac:dyDescent="0.45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</row>
    <row r="684" spans="1:100" x14ac:dyDescent="0.45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</row>
    <row r="685" spans="1:100" x14ac:dyDescent="0.4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</row>
    <row r="686" spans="1:100" x14ac:dyDescent="0.45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</row>
    <row r="687" spans="1:100" x14ac:dyDescent="0.45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</row>
    <row r="688" spans="1:100" x14ac:dyDescent="0.45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</row>
    <row r="689" spans="1:100" x14ac:dyDescent="0.45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</row>
    <row r="690" spans="1:100" x14ac:dyDescent="0.45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</row>
    <row r="691" spans="1:100" x14ac:dyDescent="0.45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</row>
    <row r="692" spans="1:100" x14ac:dyDescent="0.45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</row>
    <row r="693" spans="1:100" x14ac:dyDescent="0.45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</row>
    <row r="694" spans="1:100" x14ac:dyDescent="0.45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</row>
    <row r="695" spans="1:100" x14ac:dyDescent="0.4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</row>
    <row r="696" spans="1:100" x14ac:dyDescent="0.45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</row>
    <row r="697" spans="1:100" x14ac:dyDescent="0.45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</row>
    <row r="698" spans="1:100" x14ac:dyDescent="0.45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</row>
    <row r="699" spans="1:100" x14ac:dyDescent="0.45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</row>
    <row r="700" spans="1:100" x14ac:dyDescent="0.45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V700" s="42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</row>
    <row r="701" spans="1:100" x14ac:dyDescent="0.45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V701" s="42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</row>
    <row r="702" spans="1:100" x14ac:dyDescent="0.45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V702" s="42"/>
      <c r="BW702" s="42"/>
      <c r="BX702" s="42"/>
      <c r="BY702" s="42"/>
      <c r="BZ702" s="42"/>
      <c r="CA702" s="42"/>
      <c r="CB702" s="42"/>
      <c r="CC702" s="42"/>
      <c r="CD702" s="42"/>
      <c r="CE702" s="42"/>
      <c r="CF702" s="42"/>
      <c r="CG702" s="42"/>
      <c r="CH702" s="42"/>
      <c r="CI702" s="42"/>
      <c r="CJ702" s="42"/>
      <c r="CK702" s="42"/>
      <c r="CL702" s="42"/>
      <c r="CM702" s="42"/>
      <c r="CN702" s="42"/>
      <c r="CO702" s="42"/>
      <c r="CP702" s="42"/>
      <c r="CQ702" s="42"/>
      <c r="CR702" s="42"/>
      <c r="CS702" s="42"/>
      <c r="CT702" s="42"/>
      <c r="CU702" s="42"/>
      <c r="CV702" s="42"/>
    </row>
    <row r="703" spans="1:100" x14ac:dyDescent="0.45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V703" s="42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</row>
    <row r="704" spans="1:100" x14ac:dyDescent="0.45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V704" s="42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</row>
    <row r="705" spans="1:100" x14ac:dyDescent="0.4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</row>
    <row r="706" spans="1:100" x14ac:dyDescent="0.45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V706" s="42"/>
      <c r="BW706" s="42"/>
      <c r="BX706" s="42"/>
      <c r="BY706" s="42"/>
      <c r="BZ706" s="42"/>
      <c r="CA706" s="42"/>
      <c r="CB706" s="42"/>
      <c r="CC706" s="42"/>
      <c r="CD706" s="42"/>
      <c r="CE706" s="42"/>
      <c r="CF706" s="42"/>
      <c r="CG706" s="42"/>
      <c r="CH706" s="42"/>
      <c r="CI706" s="42"/>
      <c r="CJ706" s="42"/>
      <c r="CK706" s="42"/>
      <c r="CL706" s="42"/>
      <c r="CM706" s="42"/>
      <c r="CN706" s="42"/>
      <c r="CO706" s="42"/>
      <c r="CP706" s="42"/>
      <c r="CQ706" s="42"/>
      <c r="CR706" s="42"/>
      <c r="CS706" s="42"/>
      <c r="CT706" s="42"/>
      <c r="CU706" s="42"/>
      <c r="CV706" s="42"/>
    </row>
    <row r="707" spans="1:100" x14ac:dyDescent="0.45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V707" s="42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</row>
    <row r="708" spans="1:100" x14ac:dyDescent="0.45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V708" s="42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</row>
    <row r="709" spans="1:100" x14ac:dyDescent="0.45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V709" s="42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</row>
    <row r="710" spans="1:100" x14ac:dyDescent="0.45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V710" s="42"/>
      <c r="BW710" s="42"/>
      <c r="BX710" s="42"/>
      <c r="BY710" s="42"/>
      <c r="BZ710" s="42"/>
      <c r="CA710" s="42"/>
      <c r="CB710" s="42"/>
      <c r="CC710" s="42"/>
      <c r="CD710" s="42"/>
      <c r="CE710" s="42"/>
      <c r="CF710" s="42"/>
      <c r="CG710" s="42"/>
      <c r="CH710" s="42"/>
      <c r="CI710" s="42"/>
      <c r="CJ710" s="42"/>
      <c r="CK710" s="42"/>
      <c r="CL710" s="42"/>
      <c r="CM710" s="42"/>
      <c r="CN710" s="42"/>
      <c r="CO710" s="42"/>
      <c r="CP710" s="42"/>
      <c r="CQ710" s="42"/>
      <c r="CR710" s="42"/>
      <c r="CS710" s="42"/>
      <c r="CT710" s="42"/>
      <c r="CU710" s="42"/>
      <c r="CV710" s="42"/>
    </row>
    <row r="711" spans="1:100" x14ac:dyDescent="0.45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V711" s="42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</row>
    <row r="712" spans="1:100" x14ac:dyDescent="0.45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V712" s="42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</row>
    <row r="713" spans="1:100" x14ac:dyDescent="0.45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V713" s="42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</row>
    <row r="714" spans="1:100" x14ac:dyDescent="0.45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V714" s="42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</row>
    <row r="715" spans="1:100" x14ac:dyDescent="0.4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V715" s="42"/>
      <c r="BW715" s="42"/>
      <c r="BX715" s="42"/>
      <c r="BY715" s="42"/>
      <c r="BZ715" s="42"/>
      <c r="CA715" s="42"/>
      <c r="CB715" s="42"/>
      <c r="CC715" s="42"/>
      <c r="CD715" s="42"/>
      <c r="CE715" s="42"/>
      <c r="CF715" s="42"/>
      <c r="CG715" s="42"/>
      <c r="CH715" s="42"/>
      <c r="CI715" s="42"/>
      <c r="CJ715" s="42"/>
      <c r="CK715" s="42"/>
      <c r="CL715" s="42"/>
      <c r="CM715" s="42"/>
      <c r="CN715" s="42"/>
      <c r="CO715" s="42"/>
      <c r="CP715" s="42"/>
      <c r="CQ715" s="42"/>
      <c r="CR715" s="42"/>
      <c r="CS715" s="42"/>
      <c r="CT715" s="42"/>
      <c r="CU715" s="42"/>
      <c r="CV715" s="42"/>
    </row>
    <row r="716" spans="1:100" x14ac:dyDescent="0.45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V716" s="42"/>
      <c r="BW716" s="42"/>
      <c r="BX716" s="42"/>
      <c r="BY716" s="42"/>
      <c r="BZ716" s="42"/>
      <c r="CA716" s="42"/>
      <c r="CB716" s="42"/>
      <c r="CC716" s="42"/>
      <c r="CD716" s="42"/>
      <c r="CE716" s="42"/>
      <c r="CF716" s="42"/>
      <c r="CG716" s="42"/>
      <c r="CH716" s="42"/>
      <c r="CI716" s="42"/>
      <c r="CJ716" s="42"/>
      <c r="CK716" s="42"/>
      <c r="CL716" s="42"/>
      <c r="CM716" s="42"/>
      <c r="CN716" s="42"/>
      <c r="CO716" s="42"/>
      <c r="CP716" s="42"/>
      <c r="CQ716" s="42"/>
      <c r="CR716" s="42"/>
      <c r="CS716" s="42"/>
      <c r="CT716" s="42"/>
      <c r="CU716" s="42"/>
      <c r="CV716" s="42"/>
    </row>
    <row r="717" spans="1:100" x14ac:dyDescent="0.45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V717" s="42"/>
      <c r="BW717" s="42"/>
      <c r="BX717" s="42"/>
      <c r="BY717" s="42"/>
      <c r="BZ717" s="42"/>
      <c r="CA717" s="42"/>
      <c r="CB717" s="42"/>
      <c r="CC717" s="42"/>
      <c r="CD717" s="42"/>
      <c r="CE717" s="42"/>
      <c r="CF717" s="42"/>
      <c r="CG717" s="42"/>
      <c r="CH717" s="42"/>
      <c r="CI717" s="42"/>
      <c r="CJ717" s="42"/>
      <c r="CK717" s="42"/>
      <c r="CL717" s="42"/>
      <c r="CM717" s="42"/>
      <c r="CN717" s="42"/>
      <c r="CO717" s="42"/>
      <c r="CP717" s="42"/>
      <c r="CQ717" s="42"/>
      <c r="CR717" s="42"/>
      <c r="CS717" s="42"/>
      <c r="CT717" s="42"/>
      <c r="CU717" s="42"/>
      <c r="CV717" s="42"/>
    </row>
    <row r="718" spans="1:100" x14ac:dyDescent="0.45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V718" s="42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</row>
    <row r="719" spans="1:100" x14ac:dyDescent="0.45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</row>
    <row r="720" spans="1:100" x14ac:dyDescent="0.45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V720" s="42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</row>
    <row r="721" spans="1:100" x14ac:dyDescent="0.45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V721" s="42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</row>
    <row r="722" spans="1:100" x14ac:dyDescent="0.45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</row>
    <row r="723" spans="1:100" x14ac:dyDescent="0.45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</row>
    <row r="724" spans="1:100" x14ac:dyDescent="0.45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</row>
    <row r="725" spans="1:100" x14ac:dyDescent="0.4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</row>
    <row r="726" spans="1:100" x14ac:dyDescent="0.45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V726" s="42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</row>
    <row r="727" spans="1:100" x14ac:dyDescent="0.45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</row>
    <row r="728" spans="1:100" x14ac:dyDescent="0.45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</row>
    <row r="729" spans="1:100" x14ac:dyDescent="0.45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V729" s="42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</row>
    <row r="730" spans="1:100" x14ac:dyDescent="0.45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V730" s="42"/>
      <c r="BW730" s="42"/>
      <c r="BX730" s="42"/>
      <c r="BY730" s="42"/>
      <c r="BZ730" s="42"/>
      <c r="CA730" s="42"/>
      <c r="CB730" s="42"/>
      <c r="CC730" s="42"/>
      <c r="CD730" s="42"/>
      <c r="CE730" s="42"/>
      <c r="CF730" s="42"/>
      <c r="CG730" s="42"/>
      <c r="CH730" s="42"/>
      <c r="CI730" s="42"/>
      <c r="CJ730" s="42"/>
      <c r="CK730" s="42"/>
      <c r="CL730" s="42"/>
      <c r="CM730" s="42"/>
      <c r="CN730" s="42"/>
      <c r="CO730" s="42"/>
      <c r="CP730" s="42"/>
      <c r="CQ730" s="42"/>
      <c r="CR730" s="42"/>
      <c r="CS730" s="42"/>
      <c r="CT730" s="42"/>
      <c r="CU730" s="42"/>
      <c r="CV730" s="42"/>
    </row>
    <row r="731" spans="1:100" x14ac:dyDescent="0.45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V731" s="42"/>
      <c r="BW731" s="42"/>
      <c r="BX731" s="42"/>
      <c r="BY731" s="42"/>
      <c r="BZ731" s="42"/>
      <c r="CA731" s="42"/>
      <c r="CB731" s="42"/>
      <c r="CC731" s="42"/>
      <c r="CD731" s="42"/>
      <c r="CE731" s="42"/>
      <c r="CF731" s="42"/>
      <c r="CG731" s="42"/>
      <c r="CH731" s="42"/>
      <c r="CI731" s="42"/>
      <c r="CJ731" s="42"/>
      <c r="CK731" s="42"/>
      <c r="CL731" s="42"/>
      <c r="CM731" s="42"/>
      <c r="CN731" s="42"/>
      <c r="CO731" s="42"/>
      <c r="CP731" s="42"/>
      <c r="CQ731" s="42"/>
      <c r="CR731" s="42"/>
      <c r="CS731" s="42"/>
      <c r="CT731" s="42"/>
      <c r="CU731" s="42"/>
      <c r="CV731" s="42"/>
    </row>
    <row r="732" spans="1:100" x14ac:dyDescent="0.45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V732" s="42"/>
      <c r="BW732" s="42"/>
      <c r="BX732" s="42"/>
      <c r="BY732" s="42"/>
      <c r="BZ732" s="42"/>
      <c r="CA732" s="42"/>
      <c r="CB732" s="42"/>
      <c r="CC732" s="42"/>
      <c r="CD732" s="42"/>
      <c r="CE732" s="42"/>
      <c r="CF732" s="42"/>
      <c r="CG732" s="42"/>
      <c r="CH732" s="42"/>
      <c r="CI732" s="42"/>
      <c r="CJ732" s="42"/>
      <c r="CK732" s="42"/>
      <c r="CL732" s="42"/>
      <c r="CM732" s="42"/>
      <c r="CN732" s="42"/>
      <c r="CO732" s="42"/>
      <c r="CP732" s="42"/>
      <c r="CQ732" s="42"/>
      <c r="CR732" s="42"/>
      <c r="CS732" s="42"/>
      <c r="CT732" s="42"/>
      <c r="CU732" s="42"/>
      <c r="CV732" s="42"/>
    </row>
    <row r="733" spans="1:100" x14ac:dyDescent="0.45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V733" s="42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</row>
    <row r="734" spans="1:100" x14ac:dyDescent="0.45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V734" s="42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</row>
    <row r="735" spans="1:100" x14ac:dyDescent="0.4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V735" s="42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</row>
    <row r="736" spans="1:100" x14ac:dyDescent="0.45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V736" s="42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</row>
    <row r="737" spans="1:100" x14ac:dyDescent="0.45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V737" s="42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</row>
    <row r="738" spans="1:100" x14ac:dyDescent="0.45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V738" s="42"/>
      <c r="BW738" s="42"/>
      <c r="BX738" s="42"/>
      <c r="BY738" s="42"/>
      <c r="BZ738" s="42"/>
      <c r="CA738" s="42"/>
      <c r="CB738" s="42"/>
      <c r="CC738" s="42"/>
      <c r="CD738" s="42"/>
      <c r="CE738" s="42"/>
      <c r="CF738" s="42"/>
      <c r="CG738" s="42"/>
      <c r="CH738" s="42"/>
      <c r="CI738" s="42"/>
      <c r="CJ738" s="42"/>
      <c r="CK738" s="42"/>
      <c r="CL738" s="42"/>
      <c r="CM738" s="42"/>
      <c r="CN738" s="42"/>
      <c r="CO738" s="42"/>
      <c r="CP738" s="42"/>
      <c r="CQ738" s="42"/>
      <c r="CR738" s="42"/>
      <c r="CS738" s="42"/>
      <c r="CT738" s="42"/>
      <c r="CU738" s="42"/>
      <c r="CV738" s="42"/>
    </row>
    <row r="739" spans="1:100" x14ac:dyDescent="0.45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V739" s="42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</row>
    <row r="740" spans="1:100" x14ac:dyDescent="0.45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V740" s="42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</row>
    <row r="741" spans="1:100" x14ac:dyDescent="0.45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V741" s="42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</row>
    <row r="742" spans="1:100" x14ac:dyDescent="0.45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V742" s="42"/>
      <c r="BW742" s="42"/>
      <c r="BX742" s="42"/>
      <c r="BY742" s="42"/>
      <c r="BZ742" s="42"/>
      <c r="CA742" s="42"/>
      <c r="CB742" s="42"/>
      <c r="CC742" s="42"/>
      <c r="CD742" s="42"/>
      <c r="CE742" s="42"/>
      <c r="CF742" s="42"/>
      <c r="CG742" s="42"/>
      <c r="CH742" s="42"/>
      <c r="CI742" s="42"/>
      <c r="CJ742" s="42"/>
      <c r="CK742" s="42"/>
      <c r="CL742" s="42"/>
      <c r="CM742" s="42"/>
      <c r="CN742" s="42"/>
      <c r="CO742" s="42"/>
      <c r="CP742" s="42"/>
      <c r="CQ742" s="42"/>
      <c r="CR742" s="42"/>
      <c r="CS742" s="42"/>
      <c r="CT742" s="42"/>
      <c r="CU742" s="42"/>
      <c r="CV742" s="42"/>
    </row>
    <row r="743" spans="1:100" x14ac:dyDescent="0.45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V743" s="42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</row>
    <row r="744" spans="1:100" x14ac:dyDescent="0.45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V744" s="42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</row>
    <row r="745" spans="1:100" x14ac:dyDescent="0.4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V745" s="42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</row>
    <row r="746" spans="1:100" x14ac:dyDescent="0.45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V746" s="42"/>
      <c r="BW746" s="42"/>
      <c r="BX746" s="42"/>
      <c r="BY746" s="42"/>
      <c r="BZ746" s="42"/>
      <c r="CA746" s="42"/>
      <c r="CB746" s="42"/>
      <c r="CC746" s="42"/>
      <c r="CD746" s="42"/>
      <c r="CE746" s="42"/>
      <c r="CF746" s="42"/>
      <c r="CG746" s="42"/>
      <c r="CH746" s="42"/>
      <c r="CI746" s="42"/>
      <c r="CJ746" s="42"/>
      <c r="CK746" s="42"/>
      <c r="CL746" s="42"/>
      <c r="CM746" s="42"/>
      <c r="CN746" s="42"/>
      <c r="CO746" s="42"/>
      <c r="CP746" s="42"/>
      <c r="CQ746" s="42"/>
      <c r="CR746" s="42"/>
      <c r="CS746" s="42"/>
      <c r="CT746" s="42"/>
      <c r="CU746" s="42"/>
      <c r="CV746" s="42"/>
    </row>
    <row r="747" spans="1:100" x14ac:dyDescent="0.45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V747" s="42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</row>
    <row r="748" spans="1:100" x14ac:dyDescent="0.45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V748" s="42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</row>
    <row r="749" spans="1:100" x14ac:dyDescent="0.45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V749" s="42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</row>
    <row r="750" spans="1:100" x14ac:dyDescent="0.45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V750" s="42"/>
      <c r="BW750" s="42"/>
      <c r="BX750" s="42"/>
      <c r="BY750" s="42"/>
      <c r="BZ750" s="42"/>
      <c r="CA750" s="42"/>
      <c r="CB750" s="42"/>
      <c r="CC750" s="42"/>
      <c r="CD750" s="42"/>
      <c r="CE750" s="42"/>
      <c r="CF750" s="42"/>
      <c r="CG750" s="42"/>
      <c r="CH750" s="42"/>
      <c r="CI750" s="42"/>
      <c r="CJ750" s="42"/>
      <c r="CK750" s="42"/>
      <c r="CL750" s="42"/>
      <c r="CM750" s="42"/>
      <c r="CN750" s="42"/>
      <c r="CO750" s="42"/>
      <c r="CP750" s="42"/>
      <c r="CQ750" s="42"/>
      <c r="CR750" s="42"/>
      <c r="CS750" s="42"/>
      <c r="CT750" s="42"/>
      <c r="CU750" s="42"/>
      <c r="CV750" s="42"/>
    </row>
    <row r="751" spans="1:100" x14ac:dyDescent="0.45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V751" s="42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</row>
    <row r="752" spans="1:100" x14ac:dyDescent="0.45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V752" s="42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</row>
    <row r="753" spans="1:100" x14ac:dyDescent="0.45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V753" s="42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</row>
    <row r="754" spans="1:100" x14ac:dyDescent="0.45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V754" s="42"/>
      <c r="BW754" s="42"/>
      <c r="BX754" s="42"/>
      <c r="BY754" s="42"/>
      <c r="BZ754" s="42"/>
      <c r="CA754" s="42"/>
      <c r="CB754" s="42"/>
      <c r="CC754" s="42"/>
      <c r="CD754" s="42"/>
      <c r="CE754" s="42"/>
      <c r="CF754" s="42"/>
      <c r="CG754" s="42"/>
      <c r="CH754" s="42"/>
      <c r="CI754" s="42"/>
      <c r="CJ754" s="42"/>
      <c r="CK754" s="42"/>
      <c r="CL754" s="42"/>
      <c r="CM754" s="42"/>
      <c r="CN754" s="42"/>
      <c r="CO754" s="42"/>
      <c r="CP754" s="42"/>
      <c r="CQ754" s="42"/>
      <c r="CR754" s="42"/>
      <c r="CS754" s="42"/>
      <c r="CT754" s="42"/>
      <c r="CU754" s="42"/>
      <c r="CV754" s="42"/>
    </row>
    <row r="755" spans="1:100" x14ac:dyDescent="0.4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V755" s="42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</row>
    <row r="756" spans="1:100" x14ac:dyDescent="0.45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V756" s="42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</row>
    <row r="757" spans="1:100" x14ac:dyDescent="0.45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V757" s="42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</row>
    <row r="758" spans="1:100" x14ac:dyDescent="0.45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V758" s="42"/>
      <c r="BW758" s="42"/>
      <c r="BX758" s="42"/>
      <c r="BY758" s="42"/>
      <c r="BZ758" s="42"/>
      <c r="CA758" s="42"/>
      <c r="CB758" s="42"/>
      <c r="CC758" s="42"/>
      <c r="CD758" s="42"/>
      <c r="CE758" s="42"/>
      <c r="CF758" s="42"/>
      <c r="CG758" s="42"/>
      <c r="CH758" s="42"/>
      <c r="CI758" s="42"/>
      <c r="CJ758" s="42"/>
      <c r="CK758" s="42"/>
      <c r="CL758" s="42"/>
      <c r="CM758" s="42"/>
      <c r="CN758" s="42"/>
      <c r="CO758" s="42"/>
      <c r="CP758" s="42"/>
      <c r="CQ758" s="42"/>
      <c r="CR758" s="42"/>
      <c r="CS758" s="42"/>
      <c r="CT758" s="42"/>
      <c r="CU758" s="42"/>
      <c r="CV758" s="42"/>
    </row>
    <row r="759" spans="1:100" x14ac:dyDescent="0.45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V759" s="42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</row>
    <row r="760" spans="1:100" x14ac:dyDescent="0.45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V760" s="42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</row>
    <row r="761" spans="1:100" x14ac:dyDescent="0.45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V761" s="42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</row>
    <row r="762" spans="1:100" x14ac:dyDescent="0.45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V762" s="42"/>
      <c r="BW762" s="42"/>
      <c r="BX762" s="42"/>
      <c r="BY762" s="42"/>
      <c r="BZ762" s="42"/>
      <c r="CA762" s="42"/>
      <c r="CB762" s="42"/>
      <c r="CC762" s="42"/>
      <c r="CD762" s="42"/>
      <c r="CE762" s="42"/>
      <c r="CF762" s="42"/>
      <c r="CG762" s="42"/>
      <c r="CH762" s="42"/>
      <c r="CI762" s="42"/>
      <c r="CJ762" s="42"/>
      <c r="CK762" s="42"/>
      <c r="CL762" s="42"/>
      <c r="CM762" s="42"/>
      <c r="CN762" s="42"/>
      <c r="CO762" s="42"/>
      <c r="CP762" s="42"/>
      <c r="CQ762" s="42"/>
      <c r="CR762" s="42"/>
      <c r="CS762" s="42"/>
      <c r="CT762" s="42"/>
      <c r="CU762" s="42"/>
      <c r="CV762" s="42"/>
    </row>
    <row r="763" spans="1:100" x14ac:dyDescent="0.45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</row>
    <row r="764" spans="1:100" x14ac:dyDescent="0.45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V764" s="42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</row>
    <row r="765" spans="1:100" x14ac:dyDescent="0.4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V765" s="42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</row>
    <row r="766" spans="1:100" x14ac:dyDescent="0.45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  <c r="BZ766" s="42"/>
      <c r="CA766" s="42"/>
      <c r="CB766" s="42"/>
      <c r="CC766" s="42"/>
      <c r="CD766" s="42"/>
      <c r="CE766" s="42"/>
      <c r="CF766" s="42"/>
      <c r="CG766" s="42"/>
      <c r="CH766" s="42"/>
      <c r="CI766" s="42"/>
      <c r="CJ766" s="42"/>
      <c r="CK766" s="42"/>
      <c r="CL766" s="42"/>
      <c r="CM766" s="42"/>
      <c r="CN766" s="42"/>
      <c r="CO766" s="42"/>
      <c r="CP766" s="42"/>
      <c r="CQ766" s="42"/>
      <c r="CR766" s="42"/>
      <c r="CS766" s="42"/>
      <c r="CT766" s="42"/>
      <c r="CU766" s="42"/>
      <c r="CV766" s="42"/>
    </row>
    <row r="767" spans="1:100" x14ac:dyDescent="0.45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</row>
    <row r="768" spans="1:100" x14ac:dyDescent="0.45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</row>
    <row r="769" spans="1:100" x14ac:dyDescent="0.45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</row>
    <row r="770" spans="1:100" x14ac:dyDescent="0.45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  <c r="BZ770" s="42"/>
      <c r="CA770" s="42"/>
      <c r="CB770" s="42"/>
      <c r="CC770" s="42"/>
      <c r="CD770" s="42"/>
      <c r="CE770" s="42"/>
      <c r="CF770" s="42"/>
      <c r="CG770" s="42"/>
      <c r="CH770" s="42"/>
      <c r="CI770" s="42"/>
      <c r="CJ770" s="42"/>
      <c r="CK770" s="42"/>
      <c r="CL770" s="42"/>
      <c r="CM770" s="42"/>
      <c r="CN770" s="42"/>
      <c r="CO770" s="42"/>
      <c r="CP770" s="42"/>
      <c r="CQ770" s="42"/>
      <c r="CR770" s="42"/>
      <c r="CS770" s="42"/>
      <c r="CT770" s="42"/>
      <c r="CU770" s="42"/>
      <c r="CV770" s="42"/>
    </row>
    <row r="771" spans="1:100" x14ac:dyDescent="0.45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V771" s="42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</row>
    <row r="772" spans="1:100" x14ac:dyDescent="0.45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V772" s="42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</row>
    <row r="773" spans="1:100" x14ac:dyDescent="0.45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V773" s="42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</row>
    <row r="774" spans="1:100" x14ac:dyDescent="0.45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V774" s="42"/>
      <c r="BW774" s="42"/>
      <c r="BX774" s="42"/>
      <c r="BY774" s="42"/>
      <c r="BZ774" s="42"/>
      <c r="CA774" s="42"/>
      <c r="CB774" s="42"/>
      <c r="CC774" s="42"/>
      <c r="CD774" s="42"/>
      <c r="CE774" s="42"/>
      <c r="CF774" s="42"/>
      <c r="CG774" s="42"/>
      <c r="CH774" s="42"/>
      <c r="CI774" s="42"/>
      <c r="CJ774" s="42"/>
      <c r="CK774" s="42"/>
      <c r="CL774" s="42"/>
      <c r="CM774" s="42"/>
      <c r="CN774" s="42"/>
      <c r="CO774" s="42"/>
      <c r="CP774" s="42"/>
      <c r="CQ774" s="42"/>
      <c r="CR774" s="42"/>
      <c r="CS774" s="42"/>
      <c r="CT774" s="42"/>
      <c r="CU774" s="42"/>
      <c r="CV774" s="42"/>
    </row>
    <row r="775" spans="1:100" x14ac:dyDescent="0.4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</row>
    <row r="776" spans="1:100" x14ac:dyDescent="0.45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V776" s="42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</row>
    <row r="777" spans="1:100" x14ac:dyDescent="0.45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V777" s="42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</row>
    <row r="778" spans="1:100" x14ac:dyDescent="0.45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V778" s="42"/>
      <c r="BW778" s="42"/>
      <c r="BX778" s="42"/>
      <c r="BY778" s="42"/>
      <c r="BZ778" s="42"/>
      <c r="CA778" s="42"/>
      <c r="CB778" s="42"/>
      <c r="CC778" s="42"/>
      <c r="CD778" s="42"/>
      <c r="CE778" s="42"/>
      <c r="CF778" s="42"/>
      <c r="CG778" s="42"/>
      <c r="CH778" s="42"/>
      <c r="CI778" s="42"/>
      <c r="CJ778" s="42"/>
      <c r="CK778" s="42"/>
      <c r="CL778" s="42"/>
      <c r="CM778" s="42"/>
      <c r="CN778" s="42"/>
      <c r="CO778" s="42"/>
      <c r="CP778" s="42"/>
      <c r="CQ778" s="42"/>
      <c r="CR778" s="42"/>
      <c r="CS778" s="42"/>
      <c r="CT778" s="42"/>
      <c r="CU778" s="42"/>
      <c r="CV778" s="42"/>
    </row>
    <row r="779" spans="1:100" x14ac:dyDescent="0.45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</row>
    <row r="780" spans="1:100" x14ac:dyDescent="0.45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</row>
    <row r="781" spans="1:100" x14ac:dyDescent="0.45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V781" s="42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</row>
    <row r="782" spans="1:100" x14ac:dyDescent="0.45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V782" s="42"/>
      <c r="BW782" s="42"/>
      <c r="BX782" s="42"/>
      <c r="BY782" s="42"/>
      <c r="BZ782" s="42"/>
      <c r="CA782" s="42"/>
      <c r="CB782" s="42"/>
      <c r="CC782" s="42"/>
      <c r="CD782" s="42"/>
      <c r="CE782" s="42"/>
      <c r="CF782" s="42"/>
      <c r="CG782" s="42"/>
      <c r="CH782" s="42"/>
      <c r="CI782" s="42"/>
      <c r="CJ782" s="42"/>
      <c r="CK782" s="42"/>
      <c r="CL782" s="42"/>
      <c r="CM782" s="42"/>
      <c r="CN782" s="42"/>
      <c r="CO782" s="42"/>
      <c r="CP782" s="42"/>
      <c r="CQ782" s="42"/>
      <c r="CR782" s="42"/>
      <c r="CS782" s="42"/>
      <c r="CT782" s="42"/>
      <c r="CU782" s="42"/>
      <c r="CV782" s="42"/>
    </row>
    <row r="783" spans="1:100" x14ac:dyDescent="0.45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</row>
    <row r="784" spans="1:100" x14ac:dyDescent="0.45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</row>
    <row r="785" spans="1:100" x14ac:dyDescent="0.4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</row>
    <row r="786" spans="1:100" x14ac:dyDescent="0.45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V786" s="42"/>
      <c r="BW786" s="42"/>
      <c r="BX786" s="42"/>
      <c r="BY786" s="42"/>
      <c r="BZ786" s="42"/>
      <c r="CA786" s="42"/>
      <c r="CB786" s="42"/>
      <c r="CC786" s="42"/>
      <c r="CD786" s="42"/>
      <c r="CE786" s="42"/>
      <c r="CF786" s="42"/>
      <c r="CG786" s="42"/>
      <c r="CH786" s="42"/>
      <c r="CI786" s="42"/>
      <c r="CJ786" s="42"/>
      <c r="CK786" s="42"/>
      <c r="CL786" s="42"/>
      <c r="CM786" s="42"/>
      <c r="CN786" s="42"/>
      <c r="CO786" s="42"/>
      <c r="CP786" s="42"/>
      <c r="CQ786" s="42"/>
      <c r="CR786" s="42"/>
      <c r="CS786" s="42"/>
      <c r="CT786" s="42"/>
      <c r="CU786" s="42"/>
      <c r="CV786" s="42"/>
    </row>
    <row r="787" spans="1:100" x14ac:dyDescent="0.45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V787" s="42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</row>
    <row r="788" spans="1:100" x14ac:dyDescent="0.45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V788" s="42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</row>
    <row r="789" spans="1:100" x14ac:dyDescent="0.45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</row>
    <row r="790" spans="1:100" x14ac:dyDescent="0.45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</row>
    <row r="791" spans="1:100" x14ac:dyDescent="0.45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</row>
    <row r="792" spans="1:100" x14ac:dyDescent="0.45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</row>
    <row r="793" spans="1:100" x14ac:dyDescent="0.45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</row>
    <row r="794" spans="1:100" x14ac:dyDescent="0.45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V794" s="42"/>
      <c r="BW794" s="42"/>
      <c r="BX794" s="42"/>
      <c r="BY794" s="42"/>
      <c r="BZ794" s="42"/>
      <c r="CA794" s="42"/>
      <c r="CB794" s="42"/>
      <c r="CC794" s="42"/>
      <c r="CD794" s="42"/>
      <c r="CE794" s="42"/>
      <c r="CF794" s="42"/>
      <c r="CG794" s="42"/>
      <c r="CH794" s="42"/>
      <c r="CI794" s="42"/>
      <c r="CJ794" s="42"/>
      <c r="CK794" s="42"/>
      <c r="CL794" s="42"/>
      <c r="CM794" s="42"/>
      <c r="CN794" s="42"/>
      <c r="CO794" s="42"/>
      <c r="CP794" s="42"/>
      <c r="CQ794" s="42"/>
      <c r="CR794" s="42"/>
      <c r="CS794" s="42"/>
      <c r="CT794" s="42"/>
      <c r="CU794" s="42"/>
      <c r="CV794" s="42"/>
    </row>
    <row r="795" spans="1:100" x14ac:dyDescent="0.4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V795" s="42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</row>
    <row r="796" spans="1:100" x14ac:dyDescent="0.45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V796" s="42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</row>
    <row r="797" spans="1:100" x14ac:dyDescent="0.45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V797" s="42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</row>
    <row r="798" spans="1:100" x14ac:dyDescent="0.45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  <c r="BZ798" s="42"/>
      <c r="CA798" s="42"/>
      <c r="CB798" s="42"/>
      <c r="CC798" s="42"/>
      <c r="CD798" s="42"/>
      <c r="CE798" s="42"/>
      <c r="CF798" s="42"/>
      <c r="CG798" s="42"/>
      <c r="CH798" s="42"/>
      <c r="CI798" s="42"/>
      <c r="CJ798" s="42"/>
      <c r="CK798" s="42"/>
      <c r="CL798" s="42"/>
      <c r="CM798" s="42"/>
      <c r="CN798" s="42"/>
      <c r="CO798" s="42"/>
      <c r="CP798" s="42"/>
      <c r="CQ798" s="42"/>
      <c r="CR798" s="42"/>
      <c r="CS798" s="42"/>
      <c r="CT798" s="42"/>
      <c r="CU798" s="42"/>
      <c r="CV798" s="42"/>
    </row>
    <row r="799" spans="1:100" x14ac:dyDescent="0.45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V799" s="42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</row>
    <row r="800" spans="1:100" x14ac:dyDescent="0.45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V800" s="42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</row>
    <row r="801" spans="1:100" x14ac:dyDescent="0.45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</row>
    <row r="802" spans="1:100" x14ac:dyDescent="0.45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  <c r="BZ802" s="42"/>
      <c r="CA802" s="42"/>
      <c r="CB802" s="42"/>
      <c r="CC802" s="42"/>
      <c r="CD802" s="42"/>
      <c r="CE802" s="42"/>
      <c r="CF802" s="42"/>
      <c r="CG802" s="42"/>
      <c r="CH802" s="42"/>
      <c r="CI802" s="42"/>
      <c r="CJ802" s="42"/>
      <c r="CK802" s="42"/>
      <c r="CL802" s="42"/>
      <c r="CM802" s="42"/>
      <c r="CN802" s="42"/>
      <c r="CO802" s="42"/>
      <c r="CP802" s="42"/>
      <c r="CQ802" s="42"/>
      <c r="CR802" s="42"/>
      <c r="CS802" s="42"/>
      <c r="CT802" s="42"/>
      <c r="CU802" s="42"/>
      <c r="CV802" s="42"/>
    </row>
    <row r="803" spans="1:100" x14ac:dyDescent="0.45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</row>
    <row r="804" spans="1:100" x14ac:dyDescent="0.45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</row>
    <row r="805" spans="1:100" x14ac:dyDescent="0.4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V805" s="42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</row>
    <row r="806" spans="1:100" x14ac:dyDescent="0.45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  <c r="BZ806" s="42"/>
      <c r="CA806" s="42"/>
      <c r="CB806" s="42"/>
      <c r="CC806" s="42"/>
      <c r="CD806" s="42"/>
      <c r="CE806" s="42"/>
      <c r="CF806" s="42"/>
      <c r="CG806" s="42"/>
      <c r="CH806" s="42"/>
      <c r="CI806" s="42"/>
      <c r="CJ806" s="42"/>
      <c r="CK806" s="42"/>
      <c r="CL806" s="42"/>
      <c r="CM806" s="42"/>
      <c r="CN806" s="42"/>
      <c r="CO806" s="42"/>
      <c r="CP806" s="42"/>
      <c r="CQ806" s="42"/>
      <c r="CR806" s="42"/>
      <c r="CS806" s="42"/>
      <c r="CT806" s="42"/>
      <c r="CU806" s="42"/>
      <c r="CV806" s="42"/>
    </row>
    <row r="807" spans="1:100" x14ac:dyDescent="0.45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</row>
    <row r="808" spans="1:100" x14ac:dyDescent="0.45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V808" s="42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</row>
    <row r="809" spans="1:100" x14ac:dyDescent="0.45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V809" s="42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</row>
    <row r="810" spans="1:100" x14ac:dyDescent="0.45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  <c r="BZ810" s="42"/>
      <c r="CA810" s="42"/>
      <c r="CB810" s="42"/>
      <c r="CC810" s="42"/>
      <c r="CD810" s="42"/>
      <c r="CE810" s="42"/>
      <c r="CF810" s="42"/>
      <c r="CG810" s="42"/>
      <c r="CH810" s="42"/>
      <c r="CI810" s="42"/>
      <c r="CJ810" s="42"/>
      <c r="CK810" s="42"/>
      <c r="CL810" s="42"/>
      <c r="CM810" s="42"/>
      <c r="CN810" s="42"/>
      <c r="CO810" s="42"/>
      <c r="CP810" s="42"/>
      <c r="CQ810" s="42"/>
      <c r="CR810" s="42"/>
      <c r="CS810" s="42"/>
      <c r="CT810" s="42"/>
      <c r="CU810" s="42"/>
      <c r="CV810" s="42"/>
    </row>
    <row r="811" spans="1:100" x14ac:dyDescent="0.45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V811" s="42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</row>
    <row r="812" spans="1:100" x14ac:dyDescent="0.45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V812" s="42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</row>
    <row r="813" spans="1:100" x14ac:dyDescent="0.45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V813" s="42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</row>
    <row r="814" spans="1:100" x14ac:dyDescent="0.45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V814" s="42"/>
      <c r="BW814" s="42"/>
      <c r="BX814" s="42"/>
      <c r="BY814" s="42"/>
      <c r="BZ814" s="42"/>
      <c r="CA814" s="42"/>
      <c r="CB814" s="42"/>
      <c r="CC814" s="42"/>
      <c r="CD814" s="42"/>
      <c r="CE814" s="42"/>
      <c r="CF814" s="42"/>
      <c r="CG814" s="42"/>
      <c r="CH814" s="42"/>
      <c r="CI814" s="42"/>
      <c r="CJ814" s="42"/>
      <c r="CK814" s="42"/>
      <c r="CL814" s="42"/>
      <c r="CM814" s="42"/>
      <c r="CN814" s="42"/>
      <c r="CO814" s="42"/>
      <c r="CP814" s="42"/>
      <c r="CQ814" s="42"/>
      <c r="CR814" s="42"/>
      <c r="CS814" s="42"/>
      <c r="CT814" s="42"/>
      <c r="CU814" s="42"/>
      <c r="CV814" s="42"/>
    </row>
    <row r="815" spans="1:100" x14ac:dyDescent="0.4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</row>
    <row r="816" spans="1:100" x14ac:dyDescent="0.45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</row>
    <row r="817" spans="1:100" x14ac:dyDescent="0.45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V817" s="42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</row>
    <row r="818" spans="1:100" x14ac:dyDescent="0.45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</row>
    <row r="819" spans="1:100" x14ac:dyDescent="0.45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  <c r="BZ819" s="42"/>
      <c r="CA819" s="42"/>
      <c r="CB819" s="42"/>
      <c r="CC819" s="42"/>
      <c r="CD819" s="42"/>
      <c r="CE819" s="42"/>
      <c r="CF819" s="42"/>
      <c r="CG819" s="42"/>
      <c r="CH819" s="42"/>
      <c r="CI819" s="42"/>
      <c r="CJ819" s="42"/>
      <c r="CK819" s="42"/>
      <c r="CL819" s="42"/>
      <c r="CM819" s="42"/>
      <c r="CN819" s="42"/>
      <c r="CO819" s="42"/>
      <c r="CP819" s="42"/>
      <c r="CQ819" s="42"/>
      <c r="CR819" s="42"/>
      <c r="CS819" s="42"/>
      <c r="CT819" s="42"/>
      <c r="CU819" s="42"/>
      <c r="CV819" s="42"/>
    </row>
    <row r="820" spans="1:100" x14ac:dyDescent="0.45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</row>
    <row r="821" spans="1:100" x14ac:dyDescent="0.45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</row>
    <row r="822" spans="1:100" x14ac:dyDescent="0.45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</row>
    <row r="823" spans="1:100" x14ac:dyDescent="0.45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</row>
    <row r="824" spans="1:100" x14ac:dyDescent="0.45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</row>
    <row r="825" spans="1:100" x14ac:dyDescent="0.4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</row>
    <row r="826" spans="1:100" x14ac:dyDescent="0.45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</row>
    <row r="827" spans="1:100" x14ac:dyDescent="0.45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V827" s="42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</row>
    <row r="828" spans="1:100" x14ac:dyDescent="0.45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</row>
    <row r="829" spans="1:100" x14ac:dyDescent="0.45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V829" s="42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</row>
    <row r="830" spans="1:100" x14ac:dyDescent="0.45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</row>
    <row r="831" spans="1:100" x14ac:dyDescent="0.45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</row>
    <row r="832" spans="1:100" x14ac:dyDescent="0.45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</row>
    <row r="833" spans="1:100" x14ac:dyDescent="0.45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</row>
    <row r="834" spans="1:100" x14ac:dyDescent="0.45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  <c r="BZ834" s="42"/>
      <c r="CA834" s="42"/>
      <c r="CB834" s="42"/>
      <c r="CC834" s="42"/>
      <c r="CD834" s="42"/>
      <c r="CE834" s="42"/>
      <c r="CF834" s="42"/>
      <c r="CG834" s="42"/>
      <c r="CH834" s="42"/>
      <c r="CI834" s="42"/>
      <c r="CJ834" s="42"/>
      <c r="CK834" s="42"/>
      <c r="CL834" s="42"/>
      <c r="CM834" s="42"/>
      <c r="CN834" s="42"/>
      <c r="CO834" s="42"/>
      <c r="CP834" s="42"/>
      <c r="CQ834" s="42"/>
      <c r="CR834" s="42"/>
      <c r="CS834" s="42"/>
      <c r="CT834" s="42"/>
      <c r="CU834" s="42"/>
      <c r="CV834" s="42"/>
    </row>
    <row r="835" spans="1:100" x14ac:dyDescent="0.4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V835" s="42"/>
      <c r="BW835" s="42"/>
      <c r="BX835" s="42"/>
      <c r="BY835" s="42"/>
      <c r="BZ835" s="42"/>
      <c r="CA835" s="42"/>
      <c r="CB835" s="42"/>
      <c r="CC835" s="42"/>
      <c r="CD835" s="42"/>
      <c r="CE835" s="42"/>
      <c r="CF835" s="42"/>
      <c r="CG835" s="42"/>
      <c r="CH835" s="42"/>
      <c r="CI835" s="42"/>
      <c r="CJ835" s="42"/>
      <c r="CK835" s="42"/>
      <c r="CL835" s="42"/>
      <c r="CM835" s="42"/>
      <c r="CN835" s="42"/>
      <c r="CO835" s="42"/>
      <c r="CP835" s="42"/>
      <c r="CQ835" s="42"/>
      <c r="CR835" s="42"/>
      <c r="CS835" s="42"/>
      <c r="CT835" s="42"/>
      <c r="CU835" s="42"/>
      <c r="CV835" s="42"/>
    </row>
    <row r="836" spans="1:100" x14ac:dyDescent="0.45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  <c r="BZ836" s="42"/>
      <c r="CA836" s="42"/>
      <c r="CB836" s="42"/>
      <c r="CC836" s="42"/>
      <c r="CD836" s="42"/>
      <c r="CE836" s="42"/>
      <c r="CF836" s="42"/>
      <c r="CG836" s="42"/>
      <c r="CH836" s="42"/>
      <c r="CI836" s="42"/>
      <c r="CJ836" s="42"/>
      <c r="CK836" s="42"/>
      <c r="CL836" s="42"/>
      <c r="CM836" s="42"/>
      <c r="CN836" s="42"/>
      <c r="CO836" s="42"/>
      <c r="CP836" s="42"/>
      <c r="CQ836" s="42"/>
      <c r="CR836" s="42"/>
      <c r="CS836" s="42"/>
      <c r="CT836" s="42"/>
      <c r="CU836" s="42"/>
      <c r="CV836" s="42"/>
    </row>
    <row r="837" spans="1:100" x14ac:dyDescent="0.45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</row>
    <row r="838" spans="1:100" x14ac:dyDescent="0.45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V838" s="42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</row>
    <row r="839" spans="1:100" x14ac:dyDescent="0.45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</row>
    <row r="840" spans="1:100" x14ac:dyDescent="0.45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V840" s="42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</row>
    <row r="841" spans="1:100" x14ac:dyDescent="0.45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</row>
    <row r="842" spans="1:100" x14ac:dyDescent="0.45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V842" s="42"/>
      <c r="BW842" s="42"/>
      <c r="BX842" s="42"/>
      <c r="BY842" s="42"/>
      <c r="BZ842" s="42"/>
      <c r="CA842" s="42"/>
      <c r="CB842" s="42"/>
      <c r="CC842" s="42"/>
      <c r="CD842" s="42"/>
      <c r="CE842" s="42"/>
      <c r="CF842" s="42"/>
      <c r="CG842" s="42"/>
      <c r="CH842" s="42"/>
      <c r="CI842" s="42"/>
      <c r="CJ842" s="42"/>
      <c r="CK842" s="42"/>
      <c r="CL842" s="42"/>
      <c r="CM842" s="42"/>
      <c r="CN842" s="42"/>
      <c r="CO842" s="42"/>
      <c r="CP842" s="42"/>
      <c r="CQ842" s="42"/>
      <c r="CR842" s="42"/>
      <c r="CS842" s="42"/>
      <c r="CT842" s="42"/>
      <c r="CU842" s="42"/>
      <c r="CV842" s="42"/>
    </row>
    <row r="843" spans="1:100" x14ac:dyDescent="0.45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V843" s="42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</row>
    <row r="844" spans="1:100" x14ac:dyDescent="0.45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</row>
    <row r="845" spans="1:100" x14ac:dyDescent="0.4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V845" s="42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</row>
    <row r="846" spans="1:100" x14ac:dyDescent="0.45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  <c r="BZ846" s="42"/>
      <c r="CA846" s="42"/>
      <c r="CB846" s="42"/>
      <c r="CC846" s="42"/>
      <c r="CD846" s="42"/>
      <c r="CE846" s="42"/>
      <c r="CF846" s="42"/>
      <c r="CG846" s="42"/>
      <c r="CH846" s="42"/>
      <c r="CI846" s="42"/>
      <c r="CJ846" s="42"/>
      <c r="CK846" s="42"/>
      <c r="CL846" s="42"/>
      <c r="CM846" s="42"/>
      <c r="CN846" s="42"/>
      <c r="CO846" s="42"/>
      <c r="CP846" s="42"/>
      <c r="CQ846" s="42"/>
      <c r="CR846" s="42"/>
      <c r="CS846" s="42"/>
      <c r="CT846" s="42"/>
      <c r="CU846" s="42"/>
      <c r="CV846" s="42"/>
    </row>
    <row r="847" spans="1:100" x14ac:dyDescent="0.45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</row>
    <row r="848" spans="1:100" x14ac:dyDescent="0.45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</row>
    <row r="849" spans="1:100" x14ac:dyDescent="0.45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V849" s="42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</row>
    <row r="850" spans="1:100" x14ac:dyDescent="0.45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V850" s="42"/>
      <c r="BW850" s="42"/>
      <c r="BX850" s="42"/>
      <c r="BY850" s="42"/>
      <c r="BZ850" s="42"/>
      <c r="CA850" s="42"/>
      <c r="CB850" s="42"/>
      <c r="CC850" s="42"/>
      <c r="CD850" s="42"/>
      <c r="CE850" s="42"/>
      <c r="CF850" s="42"/>
      <c r="CG850" s="42"/>
      <c r="CH850" s="42"/>
      <c r="CI850" s="42"/>
      <c r="CJ850" s="42"/>
      <c r="CK850" s="42"/>
      <c r="CL850" s="42"/>
      <c r="CM850" s="42"/>
      <c r="CN850" s="42"/>
      <c r="CO850" s="42"/>
      <c r="CP850" s="42"/>
      <c r="CQ850" s="42"/>
      <c r="CR850" s="42"/>
      <c r="CS850" s="42"/>
      <c r="CT850" s="42"/>
      <c r="CU850" s="42"/>
      <c r="CV850" s="42"/>
    </row>
    <row r="851" spans="1:100" x14ac:dyDescent="0.45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</row>
    <row r="852" spans="1:100" x14ac:dyDescent="0.45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</row>
    <row r="853" spans="1:100" x14ac:dyDescent="0.45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</row>
    <row r="854" spans="1:100" x14ac:dyDescent="0.45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  <c r="BZ854" s="42"/>
      <c r="CA854" s="42"/>
      <c r="CB854" s="42"/>
      <c r="CC854" s="42"/>
      <c r="CD854" s="42"/>
      <c r="CE854" s="42"/>
      <c r="CF854" s="42"/>
      <c r="CG854" s="42"/>
      <c r="CH854" s="42"/>
      <c r="CI854" s="42"/>
      <c r="CJ854" s="42"/>
      <c r="CK854" s="42"/>
      <c r="CL854" s="42"/>
      <c r="CM854" s="42"/>
      <c r="CN854" s="42"/>
      <c r="CO854" s="42"/>
      <c r="CP854" s="42"/>
      <c r="CQ854" s="42"/>
      <c r="CR854" s="42"/>
      <c r="CS854" s="42"/>
      <c r="CT854" s="42"/>
      <c r="CU854" s="42"/>
      <c r="CV854" s="42"/>
    </row>
    <row r="855" spans="1:100" x14ac:dyDescent="0.4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V855" s="42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</row>
    <row r="856" spans="1:100" x14ac:dyDescent="0.45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</row>
    <row r="857" spans="1:100" x14ac:dyDescent="0.45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</row>
    <row r="858" spans="1:100" x14ac:dyDescent="0.45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V858" s="42"/>
      <c r="BW858" s="42"/>
      <c r="BX858" s="42"/>
      <c r="BY858" s="42"/>
      <c r="BZ858" s="42"/>
      <c r="CA858" s="42"/>
      <c r="CB858" s="42"/>
      <c r="CC858" s="42"/>
      <c r="CD858" s="42"/>
      <c r="CE858" s="42"/>
      <c r="CF858" s="42"/>
      <c r="CG858" s="42"/>
      <c r="CH858" s="42"/>
      <c r="CI858" s="42"/>
      <c r="CJ858" s="42"/>
      <c r="CK858" s="42"/>
      <c r="CL858" s="42"/>
      <c r="CM858" s="42"/>
      <c r="CN858" s="42"/>
      <c r="CO858" s="42"/>
      <c r="CP858" s="42"/>
      <c r="CQ858" s="42"/>
      <c r="CR858" s="42"/>
      <c r="CS858" s="42"/>
      <c r="CT858" s="42"/>
      <c r="CU858" s="42"/>
      <c r="CV858" s="42"/>
    </row>
    <row r="859" spans="1:100" x14ac:dyDescent="0.45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</row>
    <row r="860" spans="1:100" x14ac:dyDescent="0.45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V860" s="42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</row>
    <row r="861" spans="1:100" x14ac:dyDescent="0.45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</row>
    <row r="862" spans="1:100" x14ac:dyDescent="0.45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  <c r="BZ862" s="42"/>
      <c r="CA862" s="42"/>
      <c r="CB862" s="42"/>
      <c r="CC862" s="42"/>
      <c r="CD862" s="42"/>
      <c r="CE862" s="42"/>
      <c r="CF862" s="42"/>
      <c r="CG862" s="42"/>
      <c r="CH862" s="42"/>
      <c r="CI862" s="42"/>
      <c r="CJ862" s="42"/>
      <c r="CK862" s="42"/>
      <c r="CL862" s="42"/>
      <c r="CM862" s="42"/>
      <c r="CN862" s="42"/>
      <c r="CO862" s="42"/>
      <c r="CP862" s="42"/>
      <c r="CQ862" s="42"/>
      <c r="CR862" s="42"/>
      <c r="CS862" s="42"/>
      <c r="CT862" s="42"/>
      <c r="CU862" s="42"/>
      <c r="CV862" s="42"/>
    </row>
    <row r="863" spans="1:100" x14ac:dyDescent="0.45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V863" s="42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</row>
    <row r="864" spans="1:100" x14ac:dyDescent="0.45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V864" s="42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</row>
    <row r="865" spans="1:100" x14ac:dyDescent="0.4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</row>
    <row r="866" spans="1:100" x14ac:dyDescent="0.45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  <c r="BZ866" s="42"/>
      <c r="CA866" s="42"/>
      <c r="CB866" s="42"/>
      <c r="CC866" s="42"/>
      <c r="CD866" s="42"/>
      <c r="CE866" s="42"/>
      <c r="CF866" s="42"/>
      <c r="CG866" s="42"/>
      <c r="CH866" s="42"/>
      <c r="CI866" s="42"/>
      <c r="CJ866" s="42"/>
      <c r="CK866" s="42"/>
      <c r="CL866" s="42"/>
      <c r="CM866" s="42"/>
      <c r="CN866" s="42"/>
      <c r="CO866" s="42"/>
      <c r="CP866" s="42"/>
      <c r="CQ866" s="42"/>
      <c r="CR866" s="42"/>
      <c r="CS866" s="42"/>
      <c r="CT866" s="42"/>
      <c r="CU866" s="42"/>
      <c r="CV866" s="42"/>
    </row>
    <row r="867" spans="1:100" x14ac:dyDescent="0.45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</row>
    <row r="868" spans="1:100" x14ac:dyDescent="0.45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V868" s="42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</row>
    <row r="869" spans="1:100" x14ac:dyDescent="0.45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V869" s="42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</row>
    <row r="870" spans="1:100" x14ac:dyDescent="0.45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  <c r="BZ870" s="42"/>
      <c r="CA870" s="42"/>
      <c r="CB870" s="42"/>
      <c r="CC870" s="42"/>
      <c r="CD870" s="42"/>
      <c r="CE870" s="42"/>
      <c r="CF870" s="42"/>
      <c r="CG870" s="42"/>
      <c r="CH870" s="42"/>
      <c r="CI870" s="42"/>
      <c r="CJ870" s="42"/>
      <c r="CK870" s="42"/>
      <c r="CL870" s="42"/>
      <c r="CM870" s="42"/>
      <c r="CN870" s="42"/>
      <c r="CO870" s="42"/>
      <c r="CP870" s="42"/>
      <c r="CQ870" s="42"/>
      <c r="CR870" s="42"/>
      <c r="CS870" s="42"/>
      <c r="CT870" s="42"/>
      <c r="CU870" s="42"/>
      <c r="CV870" s="42"/>
    </row>
    <row r="871" spans="1:100" x14ac:dyDescent="0.45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</row>
    <row r="872" spans="1:100" x14ac:dyDescent="0.45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V872" s="42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</row>
    <row r="873" spans="1:100" x14ac:dyDescent="0.45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</row>
    <row r="874" spans="1:100" x14ac:dyDescent="0.45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  <c r="BZ874" s="42"/>
      <c r="CA874" s="42"/>
      <c r="CB874" s="42"/>
      <c r="CC874" s="42"/>
      <c r="CD874" s="42"/>
      <c r="CE874" s="42"/>
      <c r="CF874" s="42"/>
      <c r="CG874" s="42"/>
      <c r="CH874" s="42"/>
      <c r="CI874" s="42"/>
      <c r="CJ874" s="42"/>
      <c r="CK874" s="42"/>
      <c r="CL874" s="42"/>
      <c r="CM874" s="42"/>
      <c r="CN874" s="42"/>
      <c r="CO874" s="42"/>
      <c r="CP874" s="42"/>
      <c r="CQ874" s="42"/>
      <c r="CR874" s="42"/>
      <c r="CS874" s="42"/>
      <c r="CT874" s="42"/>
      <c r="CU874" s="42"/>
      <c r="CV874" s="42"/>
    </row>
    <row r="875" spans="1:100" x14ac:dyDescent="0.4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</row>
    <row r="876" spans="1:100" x14ac:dyDescent="0.45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</row>
    <row r="877" spans="1:100" x14ac:dyDescent="0.45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</row>
    <row r="878" spans="1:100" x14ac:dyDescent="0.45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  <c r="BZ878" s="42"/>
      <c r="CA878" s="42"/>
      <c r="CB878" s="42"/>
      <c r="CC878" s="42"/>
      <c r="CD878" s="42"/>
      <c r="CE878" s="42"/>
      <c r="CF878" s="42"/>
      <c r="CG878" s="42"/>
      <c r="CH878" s="42"/>
      <c r="CI878" s="42"/>
      <c r="CJ878" s="42"/>
      <c r="CK878" s="42"/>
      <c r="CL878" s="42"/>
      <c r="CM878" s="42"/>
      <c r="CN878" s="42"/>
      <c r="CO878" s="42"/>
      <c r="CP878" s="42"/>
      <c r="CQ878" s="42"/>
      <c r="CR878" s="42"/>
      <c r="CS878" s="42"/>
      <c r="CT878" s="42"/>
      <c r="CU878" s="42"/>
      <c r="CV878" s="42"/>
    </row>
    <row r="879" spans="1:100" x14ac:dyDescent="0.45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V879" s="42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</row>
    <row r="880" spans="1:100" x14ac:dyDescent="0.45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</row>
    <row r="881" spans="1:100" x14ac:dyDescent="0.45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V881" s="42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</row>
    <row r="882" spans="1:100" x14ac:dyDescent="0.45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  <c r="BZ882" s="42"/>
      <c r="CA882" s="42"/>
      <c r="CB882" s="42"/>
      <c r="CC882" s="42"/>
      <c r="CD882" s="42"/>
      <c r="CE882" s="42"/>
      <c r="CF882" s="42"/>
      <c r="CG882" s="42"/>
      <c r="CH882" s="42"/>
      <c r="CI882" s="42"/>
      <c r="CJ882" s="42"/>
      <c r="CK882" s="42"/>
      <c r="CL882" s="42"/>
      <c r="CM882" s="42"/>
      <c r="CN882" s="42"/>
      <c r="CO882" s="42"/>
      <c r="CP882" s="42"/>
      <c r="CQ882" s="42"/>
      <c r="CR882" s="42"/>
      <c r="CS882" s="42"/>
      <c r="CT882" s="42"/>
      <c r="CU882" s="42"/>
      <c r="CV882" s="42"/>
    </row>
    <row r="883" spans="1:100" x14ac:dyDescent="0.45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</row>
    <row r="884" spans="1:100" x14ac:dyDescent="0.45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</row>
    <row r="885" spans="1:100" x14ac:dyDescent="0.4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</row>
    <row r="886" spans="1:100" x14ac:dyDescent="0.45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V886" s="42"/>
      <c r="BW886" s="42"/>
      <c r="BX886" s="42"/>
      <c r="BY886" s="42"/>
      <c r="BZ886" s="42"/>
      <c r="CA886" s="42"/>
      <c r="CB886" s="42"/>
      <c r="CC886" s="42"/>
      <c r="CD886" s="42"/>
      <c r="CE886" s="42"/>
      <c r="CF886" s="42"/>
      <c r="CG886" s="42"/>
      <c r="CH886" s="42"/>
      <c r="CI886" s="42"/>
      <c r="CJ886" s="42"/>
      <c r="CK886" s="42"/>
      <c r="CL886" s="42"/>
      <c r="CM886" s="42"/>
      <c r="CN886" s="42"/>
      <c r="CO886" s="42"/>
      <c r="CP886" s="42"/>
      <c r="CQ886" s="42"/>
      <c r="CR886" s="42"/>
      <c r="CS886" s="42"/>
      <c r="CT886" s="42"/>
      <c r="CU886" s="42"/>
      <c r="CV886" s="42"/>
    </row>
    <row r="887" spans="1:100" x14ac:dyDescent="0.45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</row>
    <row r="888" spans="1:100" x14ac:dyDescent="0.45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</row>
    <row r="889" spans="1:100" x14ac:dyDescent="0.45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</row>
    <row r="890" spans="1:100" x14ac:dyDescent="0.45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V890" s="42"/>
      <c r="BW890" s="42"/>
      <c r="BX890" s="42"/>
      <c r="BY890" s="42"/>
      <c r="BZ890" s="42"/>
      <c r="CA890" s="42"/>
      <c r="CB890" s="42"/>
      <c r="CC890" s="42"/>
      <c r="CD890" s="42"/>
      <c r="CE890" s="42"/>
      <c r="CF890" s="42"/>
      <c r="CG890" s="42"/>
      <c r="CH890" s="42"/>
      <c r="CI890" s="42"/>
      <c r="CJ890" s="42"/>
      <c r="CK890" s="42"/>
      <c r="CL890" s="42"/>
      <c r="CM890" s="42"/>
      <c r="CN890" s="42"/>
      <c r="CO890" s="42"/>
      <c r="CP890" s="42"/>
      <c r="CQ890" s="42"/>
      <c r="CR890" s="42"/>
      <c r="CS890" s="42"/>
      <c r="CT890" s="42"/>
      <c r="CU890" s="42"/>
      <c r="CV890" s="42"/>
    </row>
    <row r="891" spans="1:100" x14ac:dyDescent="0.45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</row>
    <row r="892" spans="1:100" x14ac:dyDescent="0.45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</row>
    <row r="893" spans="1:100" x14ac:dyDescent="0.45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V893" s="42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</row>
    <row r="894" spans="1:100" x14ac:dyDescent="0.45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  <c r="BZ894" s="42"/>
      <c r="CA894" s="42"/>
      <c r="CB894" s="42"/>
      <c r="CC894" s="42"/>
      <c r="CD894" s="42"/>
      <c r="CE894" s="42"/>
      <c r="CF894" s="42"/>
      <c r="CG894" s="42"/>
      <c r="CH894" s="42"/>
      <c r="CI894" s="42"/>
      <c r="CJ894" s="42"/>
      <c r="CK894" s="42"/>
      <c r="CL894" s="42"/>
      <c r="CM894" s="42"/>
      <c r="CN894" s="42"/>
      <c r="CO894" s="42"/>
      <c r="CP894" s="42"/>
      <c r="CQ894" s="42"/>
      <c r="CR894" s="42"/>
      <c r="CS894" s="42"/>
      <c r="CT894" s="42"/>
      <c r="CU894" s="42"/>
      <c r="CV894" s="42"/>
    </row>
    <row r="895" spans="1:100" x14ac:dyDescent="0.4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</row>
    <row r="896" spans="1:100" x14ac:dyDescent="0.45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</row>
    <row r="897" spans="1:100" x14ac:dyDescent="0.45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</row>
    <row r="898" spans="1:100" x14ac:dyDescent="0.45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V898" s="42"/>
      <c r="BW898" s="42"/>
      <c r="BX898" s="42"/>
      <c r="BY898" s="42"/>
      <c r="BZ898" s="42"/>
      <c r="CA898" s="42"/>
      <c r="CB898" s="42"/>
      <c r="CC898" s="42"/>
      <c r="CD898" s="42"/>
      <c r="CE898" s="42"/>
      <c r="CF898" s="42"/>
      <c r="CG898" s="42"/>
      <c r="CH898" s="42"/>
      <c r="CI898" s="42"/>
      <c r="CJ898" s="42"/>
      <c r="CK898" s="42"/>
      <c r="CL898" s="42"/>
      <c r="CM898" s="42"/>
      <c r="CN898" s="42"/>
      <c r="CO898" s="42"/>
      <c r="CP898" s="42"/>
      <c r="CQ898" s="42"/>
      <c r="CR898" s="42"/>
      <c r="CS898" s="42"/>
      <c r="CT898" s="42"/>
      <c r="CU898" s="42"/>
      <c r="CV898" s="42"/>
    </row>
    <row r="899" spans="1:100" x14ac:dyDescent="0.45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</row>
    <row r="900" spans="1:100" x14ac:dyDescent="0.45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V900" s="42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</row>
    <row r="901" spans="1:100" x14ac:dyDescent="0.45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V901" s="42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</row>
    <row r="902" spans="1:100" x14ac:dyDescent="0.45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V902" s="42"/>
      <c r="BW902" s="42"/>
      <c r="BX902" s="42"/>
      <c r="BY902" s="42"/>
      <c r="BZ902" s="42"/>
      <c r="CA902" s="42"/>
      <c r="CB902" s="42"/>
      <c r="CC902" s="42"/>
      <c r="CD902" s="42"/>
      <c r="CE902" s="42"/>
      <c r="CF902" s="42"/>
      <c r="CG902" s="42"/>
      <c r="CH902" s="42"/>
      <c r="CI902" s="42"/>
      <c r="CJ902" s="42"/>
      <c r="CK902" s="42"/>
      <c r="CL902" s="42"/>
      <c r="CM902" s="42"/>
      <c r="CN902" s="42"/>
      <c r="CO902" s="42"/>
      <c r="CP902" s="42"/>
      <c r="CQ902" s="42"/>
      <c r="CR902" s="42"/>
      <c r="CS902" s="42"/>
      <c r="CT902" s="42"/>
      <c r="CU902" s="42"/>
      <c r="CV902" s="42"/>
    </row>
    <row r="903" spans="1:100" x14ac:dyDescent="0.45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</row>
    <row r="904" spans="1:100" x14ac:dyDescent="0.45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V904" s="42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</row>
    <row r="905" spans="1:100" x14ac:dyDescent="0.4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V905" s="42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</row>
    <row r="906" spans="1:100" x14ac:dyDescent="0.45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V906" s="42"/>
      <c r="BW906" s="42"/>
      <c r="BX906" s="42"/>
      <c r="BY906" s="42"/>
      <c r="BZ906" s="42"/>
      <c r="CA906" s="42"/>
      <c r="CB906" s="42"/>
      <c r="CC906" s="42"/>
      <c r="CD906" s="42"/>
      <c r="CE906" s="42"/>
      <c r="CF906" s="42"/>
      <c r="CG906" s="42"/>
      <c r="CH906" s="42"/>
      <c r="CI906" s="42"/>
      <c r="CJ906" s="42"/>
      <c r="CK906" s="42"/>
      <c r="CL906" s="42"/>
      <c r="CM906" s="42"/>
      <c r="CN906" s="42"/>
      <c r="CO906" s="42"/>
      <c r="CP906" s="42"/>
      <c r="CQ906" s="42"/>
      <c r="CR906" s="42"/>
      <c r="CS906" s="42"/>
      <c r="CT906" s="42"/>
      <c r="CU906" s="42"/>
      <c r="CV906" s="42"/>
    </row>
    <row r="907" spans="1:100" x14ac:dyDescent="0.45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V907" s="42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</row>
    <row r="908" spans="1:100" x14ac:dyDescent="0.45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V908" s="42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</row>
    <row r="909" spans="1:100" x14ac:dyDescent="0.45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V909" s="42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</row>
    <row r="910" spans="1:100" x14ac:dyDescent="0.45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  <c r="BZ910" s="42"/>
      <c r="CA910" s="42"/>
      <c r="CB910" s="42"/>
      <c r="CC910" s="42"/>
      <c r="CD910" s="42"/>
      <c r="CE910" s="42"/>
      <c r="CF910" s="42"/>
      <c r="CG910" s="42"/>
      <c r="CH910" s="42"/>
      <c r="CI910" s="42"/>
      <c r="CJ910" s="42"/>
      <c r="CK910" s="42"/>
      <c r="CL910" s="42"/>
      <c r="CM910" s="42"/>
      <c r="CN910" s="42"/>
      <c r="CO910" s="42"/>
      <c r="CP910" s="42"/>
      <c r="CQ910" s="42"/>
      <c r="CR910" s="42"/>
      <c r="CS910" s="42"/>
      <c r="CT910" s="42"/>
      <c r="CU910" s="42"/>
      <c r="CV910" s="42"/>
    </row>
    <row r="911" spans="1:100" x14ac:dyDescent="0.45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V911" s="42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</row>
    <row r="912" spans="1:100" x14ac:dyDescent="0.45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V912" s="42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</row>
    <row r="913" spans="1:100" x14ac:dyDescent="0.45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V913" s="42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</row>
    <row r="914" spans="1:100" x14ac:dyDescent="0.45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  <c r="BZ914" s="42"/>
      <c r="CA914" s="42"/>
      <c r="CB914" s="42"/>
      <c r="CC914" s="42"/>
      <c r="CD914" s="42"/>
      <c r="CE914" s="42"/>
      <c r="CF914" s="42"/>
      <c r="CG914" s="42"/>
      <c r="CH914" s="42"/>
      <c r="CI914" s="42"/>
      <c r="CJ914" s="42"/>
      <c r="CK914" s="42"/>
      <c r="CL914" s="42"/>
      <c r="CM914" s="42"/>
      <c r="CN914" s="42"/>
      <c r="CO914" s="42"/>
      <c r="CP914" s="42"/>
      <c r="CQ914" s="42"/>
      <c r="CR914" s="42"/>
      <c r="CS914" s="42"/>
      <c r="CT914" s="42"/>
      <c r="CU914" s="42"/>
      <c r="CV914" s="42"/>
    </row>
    <row r="915" spans="1:100" x14ac:dyDescent="0.4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V915" s="42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</row>
    <row r="916" spans="1:100" x14ac:dyDescent="0.45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V916" s="42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</row>
    <row r="917" spans="1:100" x14ac:dyDescent="0.45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V917" s="42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</row>
    <row r="918" spans="1:100" x14ac:dyDescent="0.45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V918" s="42"/>
      <c r="BW918" s="42"/>
      <c r="BX918" s="42"/>
      <c r="BY918" s="42"/>
      <c r="BZ918" s="42"/>
      <c r="CA918" s="42"/>
      <c r="CB918" s="42"/>
      <c r="CC918" s="42"/>
      <c r="CD918" s="42"/>
      <c r="CE918" s="42"/>
      <c r="CF918" s="42"/>
      <c r="CG918" s="42"/>
      <c r="CH918" s="42"/>
      <c r="CI918" s="42"/>
      <c r="CJ918" s="42"/>
      <c r="CK918" s="42"/>
      <c r="CL918" s="42"/>
      <c r="CM918" s="42"/>
      <c r="CN918" s="42"/>
      <c r="CO918" s="42"/>
      <c r="CP918" s="42"/>
      <c r="CQ918" s="42"/>
      <c r="CR918" s="42"/>
      <c r="CS918" s="42"/>
      <c r="CT918" s="42"/>
      <c r="CU918" s="42"/>
      <c r="CV918" s="42"/>
    </row>
    <row r="919" spans="1:100" x14ac:dyDescent="0.45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V919" s="42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</row>
    <row r="920" spans="1:100" x14ac:dyDescent="0.45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V920" s="42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</row>
    <row r="921" spans="1:100" x14ac:dyDescent="0.45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V921" s="42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</row>
    <row r="922" spans="1:100" x14ac:dyDescent="0.45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V922" s="42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</row>
    <row r="923" spans="1:100" x14ac:dyDescent="0.45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V923" s="42"/>
      <c r="BW923" s="42"/>
      <c r="BX923" s="42"/>
      <c r="BY923" s="42"/>
      <c r="BZ923" s="42"/>
      <c r="CA923" s="42"/>
      <c r="CB923" s="42"/>
      <c r="CC923" s="42"/>
      <c r="CD923" s="42"/>
      <c r="CE923" s="42"/>
      <c r="CF923" s="42"/>
      <c r="CG923" s="42"/>
      <c r="CH923" s="42"/>
      <c r="CI923" s="42"/>
      <c r="CJ923" s="42"/>
      <c r="CK923" s="42"/>
      <c r="CL923" s="42"/>
      <c r="CM923" s="42"/>
      <c r="CN923" s="42"/>
      <c r="CO923" s="42"/>
      <c r="CP923" s="42"/>
      <c r="CQ923" s="42"/>
      <c r="CR923" s="42"/>
      <c r="CS923" s="42"/>
      <c r="CT923" s="42"/>
      <c r="CU923" s="42"/>
      <c r="CV923" s="42"/>
    </row>
    <row r="924" spans="1:100" x14ac:dyDescent="0.45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V924" s="42"/>
      <c r="BW924" s="42"/>
      <c r="BX924" s="42"/>
      <c r="BY924" s="42"/>
      <c r="BZ924" s="42"/>
      <c r="CA924" s="42"/>
      <c r="CB924" s="42"/>
      <c r="CC924" s="42"/>
      <c r="CD924" s="42"/>
      <c r="CE924" s="42"/>
      <c r="CF924" s="42"/>
      <c r="CG924" s="42"/>
      <c r="CH924" s="42"/>
      <c r="CI924" s="42"/>
      <c r="CJ924" s="42"/>
      <c r="CK924" s="42"/>
      <c r="CL924" s="42"/>
      <c r="CM924" s="42"/>
      <c r="CN924" s="42"/>
      <c r="CO924" s="42"/>
      <c r="CP924" s="42"/>
      <c r="CQ924" s="42"/>
      <c r="CR924" s="42"/>
      <c r="CS924" s="42"/>
      <c r="CT924" s="42"/>
      <c r="CU924" s="42"/>
      <c r="CV924" s="42"/>
    </row>
    <row r="925" spans="1:100" x14ac:dyDescent="0.4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V925" s="42"/>
      <c r="BW925" s="42"/>
      <c r="BX925" s="42"/>
      <c r="BY925" s="42"/>
      <c r="BZ925" s="42"/>
      <c r="CA925" s="42"/>
      <c r="CB925" s="42"/>
      <c r="CC925" s="42"/>
      <c r="CD925" s="42"/>
      <c r="CE925" s="42"/>
      <c r="CF925" s="42"/>
      <c r="CG925" s="42"/>
      <c r="CH925" s="42"/>
      <c r="CI925" s="42"/>
      <c r="CJ925" s="42"/>
      <c r="CK925" s="42"/>
      <c r="CL925" s="42"/>
      <c r="CM925" s="42"/>
      <c r="CN925" s="42"/>
      <c r="CO925" s="42"/>
      <c r="CP925" s="42"/>
      <c r="CQ925" s="42"/>
      <c r="CR925" s="42"/>
      <c r="CS925" s="42"/>
      <c r="CT925" s="42"/>
      <c r="CU925" s="42"/>
      <c r="CV925" s="42"/>
    </row>
    <row r="926" spans="1:100" x14ac:dyDescent="0.45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V926" s="42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</row>
    <row r="927" spans="1:100" x14ac:dyDescent="0.45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V927" s="42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</row>
    <row r="928" spans="1:100" x14ac:dyDescent="0.45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V928" s="42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</row>
    <row r="929" spans="1:100" x14ac:dyDescent="0.45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V929" s="42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</row>
    <row r="930" spans="1:100" x14ac:dyDescent="0.45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V930" s="42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</row>
    <row r="931" spans="1:100" x14ac:dyDescent="0.45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V931" s="42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</row>
    <row r="932" spans="1:100" x14ac:dyDescent="0.45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V932" s="42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</row>
    <row r="933" spans="1:100" x14ac:dyDescent="0.45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V933" s="42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</row>
    <row r="934" spans="1:100" x14ac:dyDescent="0.45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V934" s="42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</row>
    <row r="935" spans="1:100" x14ac:dyDescent="0.4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V935" s="42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</row>
    <row r="936" spans="1:100" x14ac:dyDescent="0.45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V936" s="42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</row>
    <row r="937" spans="1:100" x14ac:dyDescent="0.45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V937" s="42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</row>
    <row r="938" spans="1:100" x14ac:dyDescent="0.45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V938" s="42"/>
      <c r="BW938" s="42"/>
      <c r="BX938" s="42"/>
      <c r="BY938" s="42"/>
      <c r="BZ938" s="42"/>
      <c r="CA938" s="42"/>
      <c r="CB938" s="42"/>
      <c r="CC938" s="42"/>
      <c r="CD938" s="42"/>
      <c r="CE938" s="42"/>
      <c r="CF938" s="42"/>
      <c r="CG938" s="42"/>
      <c r="CH938" s="42"/>
      <c r="CI938" s="42"/>
      <c r="CJ938" s="42"/>
      <c r="CK938" s="42"/>
      <c r="CL938" s="42"/>
      <c r="CM938" s="42"/>
      <c r="CN938" s="42"/>
      <c r="CO938" s="42"/>
      <c r="CP938" s="42"/>
      <c r="CQ938" s="42"/>
      <c r="CR938" s="42"/>
      <c r="CS938" s="42"/>
      <c r="CT938" s="42"/>
      <c r="CU938" s="42"/>
      <c r="CV938" s="42"/>
    </row>
    <row r="939" spans="1:100" x14ac:dyDescent="0.45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V939" s="42"/>
      <c r="BW939" s="42"/>
      <c r="BX939" s="42"/>
      <c r="BY939" s="42"/>
      <c r="BZ939" s="42"/>
      <c r="CA939" s="42"/>
      <c r="CB939" s="42"/>
      <c r="CC939" s="42"/>
      <c r="CD939" s="42"/>
      <c r="CE939" s="42"/>
      <c r="CF939" s="42"/>
      <c r="CG939" s="42"/>
      <c r="CH939" s="42"/>
      <c r="CI939" s="42"/>
      <c r="CJ939" s="42"/>
      <c r="CK939" s="42"/>
      <c r="CL939" s="42"/>
      <c r="CM939" s="42"/>
      <c r="CN939" s="42"/>
      <c r="CO939" s="42"/>
      <c r="CP939" s="42"/>
      <c r="CQ939" s="42"/>
      <c r="CR939" s="42"/>
      <c r="CS939" s="42"/>
      <c r="CT939" s="42"/>
      <c r="CU939" s="42"/>
      <c r="CV939" s="42"/>
    </row>
    <row r="940" spans="1:100" x14ac:dyDescent="0.45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V940" s="42"/>
      <c r="BW940" s="42"/>
      <c r="BX940" s="42"/>
      <c r="BY940" s="42"/>
      <c r="BZ940" s="42"/>
      <c r="CA940" s="42"/>
      <c r="CB940" s="42"/>
      <c r="CC940" s="42"/>
      <c r="CD940" s="42"/>
      <c r="CE940" s="42"/>
      <c r="CF940" s="42"/>
      <c r="CG940" s="42"/>
      <c r="CH940" s="42"/>
      <c r="CI940" s="42"/>
      <c r="CJ940" s="42"/>
      <c r="CK940" s="42"/>
      <c r="CL940" s="42"/>
      <c r="CM940" s="42"/>
      <c r="CN940" s="42"/>
      <c r="CO940" s="42"/>
      <c r="CP940" s="42"/>
      <c r="CQ940" s="42"/>
      <c r="CR940" s="42"/>
      <c r="CS940" s="42"/>
      <c r="CT940" s="42"/>
      <c r="CU940" s="42"/>
      <c r="CV940" s="42"/>
    </row>
    <row r="941" spans="1:100" x14ac:dyDescent="0.45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V941" s="42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</row>
    <row r="942" spans="1:100" x14ac:dyDescent="0.45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V942" s="42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</row>
    <row r="943" spans="1:100" x14ac:dyDescent="0.45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V943" s="42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</row>
    <row r="944" spans="1:100" x14ac:dyDescent="0.45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V944" s="42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</row>
    <row r="945" spans="1:100" x14ac:dyDescent="0.4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V945" s="42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</row>
    <row r="946" spans="1:100" x14ac:dyDescent="0.45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  <c r="BS946" s="42"/>
      <c r="BT946" s="42"/>
      <c r="BU946" s="42"/>
      <c r="BV946" s="42"/>
      <c r="BW946" s="42"/>
      <c r="BX946" s="42"/>
      <c r="BY946" s="42"/>
      <c r="BZ946" s="42"/>
      <c r="CA946" s="42"/>
      <c r="CB946" s="42"/>
      <c r="CC946" s="42"/>
      <c r="CD946" s="42"/>
      <c r="CE946" s="42"/>
      <c r="CF946" s="42"/>
      <c r="CG946" s="42"/>
      <c r="CH946" s="42"/>
      <c r="CI946" s="42"/>
      <c r="CJ946" s="42"/>
      <c r="CK946" s="42"/>
      <c r="CL946" s="42"/>
      <c r="CM946" s="42"/>
      <c r="CN946" s="42"/>
      <c r="CO946" s="42"/>
      <c r="CP946" s="42"/>
      <c r="CQ946" s="42"/>
      <c r="CR946" s="42"/>
      <c r="CS946" s="42"/>
      <c r="CT946" s="42"/>
      <c r="CU946" s="42"/>
      <c r="CV946" s="42"/>
    </row>
    <row r="947" spans="1:100" x14ac:dyDescent="0.45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V947" s="42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</row>
    <row r="948" spans="1:100" x14ac:dyDescent="0.45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V948" s="42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</row>
    <row r="949" spans="1:100" x14ac:dyDescent="0.45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V949" s="42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</row>
    <row r="950" spans="1:100" x14ac:dyDescent="0.45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V950" s="42"/>
      <c r="BW950" s="42"/>
      <c r="BX950" s="42"/>
      <c r="BY950" s="42"/>
      <c r="BZ950" s="42"/>
      <c r="CA950" s="42"/>
      <c r="CB950" s="42"/>
      <c r="CC950" s="42"/>
      <c r="CD950" s="42"/>
      <c r="CE950" s="42"/>
      <c r="CF950" s="42"/>
      <c r="CG950" s="42"/>
      <c r="CH950" s="42"/>
      <c r="CI950" s="42"/>
      <c r="CJ950" s="42"/>
      <c r="CK950" s="42"/>
      <c r="CL950" s="42"/>
      <c r="CM950" s="42"/>
      <c r="CN950" s="42"/>
      <c r="CO950" s="42"/>
      <c r="CP950" s="42"/>
      <c r="CQ950" s="42"/>
      <c r="CR950" s="42"/>
      <c r="CS950" s="42"/>
      <c r="CT950" s="42"/>
      <c r="CU950" s="42"/>
      <c r="CV950" s="42"/>
    </row>
    <row r="951" spans="1:100" x14ac:dyDescent="0.45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V951" s="42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</row>
    <row r="952" spans="1:100" x14ac:dyDescent="0.45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V952" s="42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</row>
    <row r="953" spans="1:100" x14ac:dyDescent="0.45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V953" s="42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</row>
    <row r="954" spans="1:100" x14ac:dyDescent="0.45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V954" s="42"/>
      <c r="BW954" s="42"/>
      <c r="BX954" s="42"/>
      <c r="BY954" s="42"/>
      <c r="BZ954" s="42"/>
      <c r="CA954" s="42"/>
      <c r="CB954" s="42"/>
      <c r="CC954" s="42"/>
      <c r="CD954" s="42"/>
      <c r="CE954" s="42"/>
      <c r="CF954" s="42"/>
      <c r="CG954" s="42"/>
      <c r="CH954" s="42"/>
      <c r="CI954" s="42"/>
      <c r="CJ954" s="42"/>
      <c r="CK954" s="42"/>
      <c r="CL954" s="42"/>
      <c r="CM954" s="42"/>
      <c r="CN954" s="42"/>
      <c r="CO954" s="42"/>
      <c r="CP954" s="42"/>
      <c r="CQ954" s="42"/>
      <c r="CR954" s="42"/>
      <c r="CS954" s="42"/>
      <c r="CT954" s="42"/>
      <c r="CU954" s="42"/>
      <c r="CV954" s="42"/>
    </row>
    <row r="955" spans="1:100" x14ac:dyDescent="0.4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V955" s="42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</row>
    <row r="956" spans="1:100" x14ac:dyDescent="0.45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V956" s="42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</row>
    <row r="957" spans="1:100" x14ac:dyDescent="0.45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V957" s="42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</row>
    <row r="958" spans="1:100" x14ac:dyDescent="0.45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V958" s="42"/>
      <c r="BW958" s="42"/>
      <c r="BX958" s="42"/>
      <c r="BY958" s="42"/>
      <c r="BZ958" s="42"/>
      <c r="CA958" s="42"/>
      <c r="CB958" s="42"/>
      <c r="CC958" s="42"/>
      <c r="CD958" s="42"/>
      <c r="CE958" s="42"/>
      <c r="CF958" s="42"/>
      <c r="CG958" s="42"/>
      <c r="CH958" s="42"/>
      <c r="CI958" s="42"/>
      <c r="CJ958" s="42"/>
      <c r="CK958" s="42"/>
      <c r="CL958" s="42"/>
      <c r="CM958" s="42"/>
      <c r="CN958" s="42"/>
      <c r="CO958" s="42"/>
      <c r="CP958" s="42"/>
      <c r="CQ958" s="42"/>
      <c r="CR958" s="42"/>
      <c r="CS958" s="42"/>
      <c r="CT958" s="42"/>
      <c r="CU958" s="42"/>
      <c r="CV958" s="42"/>
    </row>
    <row r="959" spans="1:100" x14ac:dyDescent="0.45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V959" s="42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</row>
    <row r="960" spans="1:100" x14ac:dyDescent="0.45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V960" s="42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</row>
    <row r="961" spans="1:100" x14ac:dyDescent="0.45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V961" s="42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</row>
    <row r="962" spans="1:100" x14ac:dyDescent="0.45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V962" s="42"/>
      <c r="BW962" s="42"/>
      <c r="BX962" s="42"/>
      <c r="BY962" s="42"/>
      <c r="BZ962" s="42"/>
      <c r="CA962" s="42"/>
      <c r="CB962" s="42"/>
      <c r="CC962" s="42"/>
      <c r="CD962" s="42"/>
      <c r="CE962" s="42"/>
      <c r="CF962" s="42"/>
      <c r="CG962" s="42"/>
      <c r="CH962" s="42"/>
      <c r="CI962" s="42"/>
      <c r="CJ962" s="42"/>
      <c r="CK962" s="42"/>
      <c r="CL962" s="42"/>
      <c r="CM962" s="42"/>
      <c r="CN962" s="42"/>
      <c r="CO962" s="42"/>
      <c r="CP962" s="42"/>
      <c r="CQ962" s="42"/>
      <c r="CR962" s="42"/>
      <c r="CS962" s="42"/>
      <c r="CT962" s="42"/>
      <c r="CU962" s="42"/>
      <c r="CV962" s="42"/>
    </row>
    <row r="963" spans="1:100" x14ac:dyDescent="0.45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V963" s="42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</row>
    <row r="964" spans="1:100" x14ac:dyDescent="0.45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V964" s="42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</row>
    <row r="965" spans="1:100" x14ac:dyDescent="0.4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V965" s="42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</row>
    <row r="966" spans="1:100" x14ac:dyDescent="0.45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V966" s="42"/>
      <c r="BW966" s="42"/>
      <c r="BX966" s="42"/>
      <c r="BY966" s="42"/>
      <c r="BZ966" s="42"/>
      <c r="CA966" s="42"/>
      <c r="CB966" s="42"/>
      <c r="CC966" s="42"/>
      <c r="CD966" s="42"/>
      <c r="CE966" s="42"/>
      <c r="CF966" s="42"/>
      <c r="CG966" s="42"/>
      <c r="CH966" s="42"/>
      <c r="CI966" s="42"/>
      <c r="CJ966" s="42"/>
      <c r="CK966" s="42"/>
      <c r="CL966" s="42"/>
      <c r="CM966" s="42"/>
      <c r="CN966" s="42"/>
      <c r="CO966" s="42"/>
      <c r="CP966" s="42"/>
      <c r="CQ966" s="42"/>
      <c r="CR966" s="42"/>
      <c r="CS966" s="42"/>
      <c r="CT966" s="42"/>
      <c r="CU966" s="42"/>
      <c r="CV966" s="42"/>
    </row>
    <row r="967" spans="1:100" x14ac:dyDescent="0.45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V967" s="42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</row>
    <row r="968" spans="1:100" x14ac:dyDescent="0.45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V968" s="42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</row>
    <row r="969" spans="1:100" x14ac:dyDescent="0.45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V969" s="42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</row>
    <row r="970" spans="1:100" x14ac:dyDescent="0.45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V970" s="42"/>
      <c r="BW970" s="42"/>
      <c r="BX970" s="42"/>
      <c r="BY970" s="42"/>
      <c r="BZ970" s="42"/>
      <c r="CA970" s="42"/>
      <c r="CB970" s="42"/>
      <c r="CC970" s="42"/>
      <c r="CD970" s="42"/>
      <c r="CE970" s="42"/>
      <c r="CF970" s="42"/>
      <c r="CG970" s="42"/>
      <c r="CH970" s="42"/>
      <c r="CI970" s="42"/>
      <c r="CJ970" s="42"/>
      <c r="CK970" s="42"/>
      <c r="CL970" s="42"/>
      <c r="CM970" s="42"/>
      <c r="CN970" s="42"/>
      <c r="CO970" s="42"/>
      <c r="CP970" s="42"/>
      <c r="CQ970" s="42"/>
      <c r="CR970" s="42"/>
      <c r="CS970" s="42"/>
      <c r="CT970" s="42"/>
      <c r="CU970" s="42"/>
      <c r="CV970" s="42"/>
    </row>
    <row r="971" spans="1:100" x14ac:dyDescent="0.45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V971" s="42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</row>
    <row r="972" spans="1:100" x14ac:dyDescent="0.45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V972" s="42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</row>
    <row r="973" spans="1:100" x14ac:dyDescent="0.45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V973" s="42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</row>
    <row r="974" spans="1:100" x14ac:dyDescent="0.45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V974" s="42"/>
      <c r="BW974" s="42"/>
      <c r="BX974" s="42"/>
      <c r="BY974" s="42"/>
      <c r="BZ974" s="42"/>
      <c r="CA974" s="42"/>
      <c r="CB974" s="42"/>
      <c r="CC974" s="42"/>
      <c r="CD974" s="42"/>
      <c r="CE974" s="42"/>
      <c r="CF974" s="42"/>
      <c r="CG974" s="42"/>
      <c r="CH974" s="42"/>
      <c r="CI974" s="42"/>
      <c r="CJ974" s="42"/>
      <c r="CK974" s="42"/>
      <c r="CL974" s="42"/>
      <c r="CM974" s="42"/>
      <c r="CN974" s="42"/>
      <c r="CO974" s="42"/>
      <c r="CP974" s="42"/>
      <c r="CQ974" s="42"/>
      <c r="CR974" s="42"/>
      <c r="CS974" s="42"/>
      <c r="CT974" s="42"/>
      <c r="CU974" s="42"/>
      <c r="CV974" s="42"/>
    </row>
    <row r="975" spans="1:100" x14ac:dyDescent="0.4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V975" s="42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</row>
    <row r="976" spans="1:100" x14ac:dyDescent="0.45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V976" s="42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</row>
    <row r="977" spans="1:100" x14ac:dyDescent="0.45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V977" s="42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</row>
    <row r="978" spans="1:100" x14ac:dyDescent="0.45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V978" s="42"/>
      <c r="BW978" s="42"/>
      <c r="BX978" s="42"/>
      <c r="BY978" s="42"/>
      <c r="BZ978" s="42"/>
      <c r="CA978" s="42"/>
      <c r="CB978" s="42"/>
      <c r="CC978" s="42"/>
      <c r="CD978" s="42"/>
      <c r="CE978" s="42"/>
      <c r="CF978" s="42"/>
      <c r="CG978" s="42"/>
      <c r="CH978" s="42"/>
      <c r="CI978" s="42"/>
      <c r="CJ978" s="42"/>
      <c r="CK978" s="42"/>
      <c r="CL978" s="42"/>
      <c r="CM978" s="42"/>
      <c r="CN978" s="42"/>
      <c r="CO978" s="42"/>
      <c r="CP978" s="42"/>
      <c r="CQ978" s="42"/>
      <c r="CR978" s="42"/>
      <c r="CS978" s="42"/>
      <c r="CT978" s="42"/>
      <c r="CU978" s="42"/>
      <c r="CV978" s="42"/>
    </row>
    <row r="979" spans="1:100" x14ac:dyDescent="0.45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V979" s="42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</row>
    <row r="980" spans="1:100" x14ac:dyDescent="0.45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V980" s="42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</row>
    <row r="981" spans="1:100" x14ac:dyDescent="0.45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V981" s="42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</row>
    <row r="982" spans="1:100" x14ac:dyDescent="0.45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V982" s="42"/>
      <c r="BW982" s="42"/>
      <c r="BX982" s="42"/>
      <c r="BY982" s="42"/>
      <c r="BZ982" s="42"/>
      <c r="CA982" s="42"/>
      <c r="CB982" s="42"/>
      <c r="CC982" s="42"/>
      <c r="CD982" s="42"/>
      <c r="CE982" s="42"/>
      <c r="CF982" s="42"/>
      <c r="CG982" s="42"/>
      <c r="CH982" s="42"/>
      <c r="CI982" s="42"/>
      <c r="CJ982" s="42"/>
      <c r="CK982" s="42"/>
      <c r="CL982" s="42"/>
      <c r="CM982" s="42"/>
      <c r="CN982" s="42"/>
      <c r="CO982" s="42"/>
      <c r="CP982" s="42"/>
      <c r="CQ982" s="42"/>
      <c r="CR982" s="42"/>
      <c r="CS982" s="42"/>
      <c r="CT982" s="42"/>
      <c r="CU982" s="42"/>
      <c r="CV982" s="42"/>
    </row>
    <row r="983" spans="1:100" x14ac:dyDescent="0.45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V983" s="42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</row>
    <row r="984" spans="1:100" x14ac:dyDescent="0.45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V984" s="42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</row>
    <row r="985" spans="1:100" x14ac:dyDescent="0.4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V985" s="42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</row>
    <row r="986" spans="1:100" x14ac:dyDescent="0.45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V986" s="42"/>
      <c r="BW986" s="42"/>
      <c r="BX986" s="42"/>
      <c r="BY986" s="42"/>
      <c r="BZ986" s="42"/>
      <c r="CA986" s="42"/>
      <c r="CB986" s="42"/>
      <c r="CC986" s="42"/>
      <c r="CD986" s="42"/>
      <c r="CE986" s="42"/>
      <c r="CF986" s="42"/>
      <c r="CG986" s="42"/>
      <c r="CH986" s="42"/>
      <c r="CI986" s="42"/>
      <c r="CJ986" s="42"/>
      <c r="CK986" s="42"/>
      <c r="CL986" s="42"/>
      <c r="CM986" s="42"/>
      <c r="CN986" s="42"/>
      <c r="CO986" s="42"/>
      <c r="CP986" s="42"/>
      <c r="CQ986" s="42"/>
      <c r="CR986" s="42"/>
      <c r="CS986" s="42"/>
      <c r="CT986" s="42"/>
      <c r="CU986" s="42"/>
      <c r="CV986" s="42"/>
    </row>
    <row r="987" spans="1:100" x14ac:dyDescent="0.45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V987" s="42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</row>
    <row r="988" spans="1:100" x14ac:dyDescent="0.45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V988" s="42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</row>
    <row r="989" spans="1:100" x14ac:dyDescent="0.45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V989" s="42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</row>
    <row r="990" spans="1:100" x14ac:dyDescent="0.45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V990" s="42"/>
      <c r="BW990" s="42"/>
      <c r="BX990" s="42"/>
      <c r="BY990" s="42"/>
      <c r="BZ990" s="42"/>
      <c r="CA990" s="42"/>
      <c r="CB990" s="42"/>
      <c r="CC990" s="42"/>
      <c r="CD990" s="42"/>
      <c r="CE990" s="42"/>
      <c r="CF990" s="42"/>
      <c r="CG990" s="42"/>
      <c r="CH990" s="42"/>
      <c r="CI990" s="42"/>
      <c r="CJ990" s="42"/>
      <c r="CK990" s="42"/>
      <c r="CL990" s="42"/>
      <c r="CM990" s="42"/>
      <c r="CN990" s="42"/>
      <c r="CO990" s="42"/>
      <c r="CP990" s="42"/>
      <c r="CQ990" s="42"/>
      <c r="CR990" s="42"/>
      <c r="CS990" s="42"/>
      <c r="CT990" s="42"/>
      <c r="CU990" s="42"/>
      <c r="CV990" s="42"/>
    </row>
    <row r="991" spans="1:100" x14ac:dyDescent="0.45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V991" s="42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</row>
    <row r="992" spans="1:100" x14ac:dyDescent="0.45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V992" s="42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</row>
    <row r="993" spans="1:100" x14ac:dyDescent="0.45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V993" s="42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</row>
    <row r="994" spans="1:100" x14ac:dyDescent="0.45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V994" s="42"/>
      <c r="BW994" s="42"/>
      <c r="BX994" s="42"/>
      <c r="BY994" s="42"/>
      <c r="BZ994" s="42"/>
      <c r="CA994" s="42"/>
      <c r="CB994" s="42"/>
      <c r="CC994" s="42"/>
      <c r="CD994" s="42"/>
      <c r="CE994" s="42"/>
      <c r="CF994" s="42"/>
      <c r="CG994" s="42"/>
      <c r="CH994" s="42"/>
      <c r="CI994" s="42"/>
      <c r="CJ994" s="42"/>
      <c r="CK994" s="42"/>
      <c r="CL994" s="42"/>
      <c r="CM994" s="42"/>
      <c r="CN994" s="42"/>
      <c r="CO994" s="42"/>
      <c r="CP994" s="42"/>
      <c r="CQ994" s="42"/>
      <c r="CR994" s="42"/>
      <c r="CS994" s="42"/>
      <c r="CT994" s="42"/>
      <c r="CU994" s="42"/>
      <c r="CV994" s="42"/>
    </row>
    <row r="995" spans="1:100" x14ac:dyDescent="0.4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V995" s="42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</row>
    <row r="996" spans="1:100" x14ac:dyDescent="0.45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V996" s="42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</row>
    <row r="997" spans="1:100" x14ac:dyDescent="0.45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V997" s="42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</row>
    <row r="998" spans="1:100" x14ac:dyDescent="0.45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V998" s="42"/>
      <c r="BW998" s="42"/>
      <c r="BX998" s="42"/>
      <c r="BY998" s="42"/>
      <c r="BZ998" s="42"/>
      <c r="CA998" s="42"/>
      <c r="CB998" s="42"/>
      <c r="CC998" s="42"/>
      <c r="CD998" s="42"/>
      <c r="CE998" s="42"/>
      <c r="CF998" s="42"/>
      <c r="CG998" s="42"/>
      <c r="CH998" s="42"/>
      <c r="CI998" s="42"/>
      <c r="CJ998" s="42"/>
      <c r="CK998" s="42"/>
      <c r="CL998" s="42"/>
      <c r="CM998" s="42"/>
      <c r="CN998" s="42"/>
      <c r="CO998" s="42"/>
      <c r="CP998" s="42"/>
      <c r="CQ998" s="42"/>
      <c r="CR998" s="42"/>
      <c r="CS998" s="42"/>
      <c r="CT998" s="42"/>
      <c r="CU998" s="42"/>
      <c r="CV998" s="42"/>
    </row>
    <row r="999" spans="1:100" x14ac:dyDescent="0.45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V999" s="42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</row>
    <row r="1000" spans="1:100" x14ac:dyDescent="0.45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V1000" s="42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</row>
    <row r="1001" spans="1:100" x14ac:dyDescent="0.45">
      <c r="A1001" s="42"/>
      <c r="B1001" s="42"/>
      <c r="C1001" s="42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V1001" s="42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</row>
    <row r="1002" spans="1:100" x14ac:dyDescent="0.45">
      <c r="A1002" s="42"/>
      <c r="B1002" s="42"/>
      <c r="C1002" s="42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V1002" s="42"/>
      <c r="BW1002" s="42"/>
      <c r="BX1002" s="42"/>
      <c r="BY1002" s="42"/>
      <c r="BZ1002" s="42"/>
      <c r="CA1002" s="42"/>
      <c r="CB1002" s="42"/>
      <c r="CC1002" s="42"/>
      <c r="CD1002" s="42"/>
      <c r="CE1002" s="42"/>
      <c r="CF1002" s="42"/>
      <c r="CG1002" s="42"/>
      <c r="CH1002" s="42"/>
      <c r="CI1002" s="42"/>
      <c r="CJ1002" s="42"/>
      <c r="CK1002" s="42"/>
      <c r="CL1002" s="42"/>
      <c r="CM1002" s="42"/>
      <c r="CN1002" s="42"/>
      <c r="CO1002" s="42"/>
      <c r="CP1002" s="42"/>
      <c r="CQ1002" s="42"/>
      <c r="CR1002" s="42"/>
      <c r="CS1002" s="42"/>
      <c r="CT1002" s="42"/>
      <c r="CU1002" s="42"/>
      <c r="CV1002" s="42"/>
    </row>
    <row r="1003" spans="1:100" x14ac:dyDescent="0.45">
      <c r="A1003" s="42"/>
      <c r="B1003" s="42"/>
      <c r="C1003" s="42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</row>
    <row r="1004" spans="1:100" x14ac:dyDescent="0.45">
      <c r="A1004" s="42"/>
      <c r="B1004" s="42"/>
      <c r="C1004" s="42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</row>
    <row r="1005" spans="1:100" x14ac:dyDescent="0.45">
      <c r="A1005" s="42"/>
      <c r="B1005" s="42"/>
      <c r="C1005" s="42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</row>
    <row r="1006" spans="1:100" x14ac:dyDescent="0.45">
      <c r="A1006" s="42"/>
      <c r="B1006" s="42"/>
      <c r="C1006" s="42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42"/>
      <c r="CC1006" s="42"/>
      <c r="CD1006" s="42"/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</row>
    <row r="1007" spans="1:100" x14ac:dyDescent="0.45">
      <c r="A1007" s="42"/>
      <c r="B1007" s="42"/>
      <c r="C1007" s="42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</row>
    <row r="1008" spans="1:100" x14ac:dyDescent="0.45">
      <c r="A1008" s="42"/>
      <c r="B1008" s="42"/>
      <c r="C1008" s="42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V1008" s="42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</row>
    <row r="1009" spans="1:100" x14ac:dyDescent="0.45">
      <c r="A1009" s="42"/>
      <c r="B1009" s="42"/>
      <c r="C1009" s="42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V1009" s="42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</row>
    <row r="1010" spans="1:100" x14ac:dyDescent="0.45">
      <c r="A1010" s="42"/>
      <c r="B1010" s="42"/>
      <c r="C1010" s="42"/>
      <c r="D1010" s="42"/>
      <c r="E1010" s="42"/>
      <c r="F1010" s="42"/>
      <c r="G1010" s="42"/>
      <c r="H1010" s="42"/>
      <c r="I1010" s="42"/>
      <c r="J1010" s="42"/>
      <c r="K1010" s="42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V1010" s="42"/>
      <c r="BW1010" s="42"/>
      <c r="BX1010" s="42"/>
      <c r="BY1010" s="42"/>
      <c r="BZ1010" s="42"/>
      <c r="CA1010" s="42"/>
      <c r="CB1010" s="42"/>
      <c r="CC1010" s="42"/>
      <c r="CD1010" s="42"/>
      <c r="CE1010" s="42"/>
      <c r="CF1010" s="42"/>
      <c r="CG1010" s="42"/>
      <c r="CH1010" s="42"/>
      <c r="CI1010" s="42"/>
      <c r="CJ1010" s="42"/>
      <c r="CK1010" s="42"/>
      <c r="CL1010" s="42"/>
      <c r="CM1010" s="42"/>
      <c r="CN1010" s="42"/>
      <c r="CO1010" s="42"/>
      <c r="CP1010" s="42"/>
      <c r="CQ1010" s="42"/>
      <c r="CR1010" s="42"/>
      <c r="CS1010" s="42"/>
      <c r="CT1010" s="42"/>
      <c r="CU1010" s="42"/>
      <c r="CV1010" s="42"/>
    </row>
    <row r="1011" spans="1:100" x14ac:dyDescent="0.45">
      <c r="A1011" s="42"/>
      <c r="B1011" s="42"/>
      <c r="C1011" s="42"/>
      <c r="D1011" s="42"/>
      <c r="E1011" s="42"/>
      <c r="F1011" s="42"/>
      <c r="G1011" s="42"/>
      <c r="H1011" s="42"/>
      <c r="I1011" s="42"/>
      <c r="J1011" s="42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V1011" s="42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</row>
    <row r="1012" spans="1:100" x14ac:dyDescent="0.45">
      <c r="A1012" s="42"/>
      <c r="B1012" s="42"/>
      <c r="C1012" s="42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V1012" s="42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</row>
    <row r="1013" spans="1:100" x14ac:dyDescent="0.45">
      <c r="A1013" s="42"/>
      <c r="B1013" s="42"/>
      <c r="C1013" s="42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V1013" s="42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</row>
    <row r="1014" spans="1:100" x14ac:dyDescent="0.45">
      <c r="A1014" s="42"/>
      <c r="B1014" s="42"/>
      <c r="C1014" s="42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V1014" s="42"/>
      <c r="BW1014" s="42"/>
      <c r="BX1014" s="42"/>
      <c r="BY1014" s="42"/>
      <c r="BZ1014" s="42"/>
      <c r="CA1014" s="42"/>
      <c r="CB1014" s="42"/>
      <c r="CC1014" s="42"/>
      <c r="CD1014" s="42"/>
      <c r="CE1014" s="42"/>
      <c r="CF1014" s="42"/>
      <c r="CG1014" s="42"/>
      <c r="CH1014" s="42"/>
      <c r="CI1014" s="42"/>
      <c r="CJ1014" s="42"/>
      <c r="CK1014" s="42"/>
      <c r="CL1014" s="42"/>
      <c r="CM1014" s="42"/>
      <c r="CN1014" s="42"/>
      <c r="CO1014" s="42"/>
      <c r="CP1014" s="42"/>
      <c r="CQ1014" s="42"/>
      <c r="CR1014" s="42"/>
      <c r="CS1014" s="42"/>
      <c r="CT1014" s="42"/>
      <c r="CU1014" s="42"/>
      <c r="CV1014" s="42"/>
    </row>
    <row r="1015" spans="1:100" x14ac:dyDescent="0.45">
      <c r="A1015" s="42"/>
      <c r="B1015" s="42"/>
      <c r="C1015" s="42"/>
      <c r="D1015" s="42"/>
      <c r="E1015" s="42"/>
      <c r="F1015" s="42"/>
      <c r="G1015" s="42"/>
      <c r="H1015" s="42"/>
      <c r="I1015" s="42"/>
      <c r="J1015" s="42"/>
      <c r="K1015" s="42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V1015" s="42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</row>
    <row r="1016" spans="1:100" x14ac:dyDescent="0.45">
      <c r="A1016" s="42"/>
      <c r="B1016" s="42"/>
      <c r="C1016" s="42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V1016" s="42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</row>
    <row r="1017" spans="1:100" x14ac:dyDescent="0.45">
      <c r="A1017" s="42"/>
      <c r="B1017" s="42"/>
      <c r="C1017" s="42"/>
      <c r="D1017" s="42"/>
      <c r="E1017" s="42"/>
      <c r="F1017" s="42"/>
      <c r="G1017" s="42"/>
      <c r="H1017" s="42"/>
      <c r="I1017" s="42"/>
      <c r="J1017" s="42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V1017" s="42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</row>
    <row r="1018" spans="1:100" x14ac:dyDescent="0.45">
      <c r="A1018" s="42"/>
      <c r="B1018" s="42"/>
      <c r="C1018" s="42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V1018" s="42"/>
      <c r="BW1018" s="42"/>
      <c r="BX1018" s="42"/>
      <c r="BY1018" s="42"/>
      <c r="BZ1018" s="42"/>
      <c r="CA1018" s="42"/>
      <c r="CB1018" s="42"/>
      <c r="CC1018" s="42"/>
      <c r="CD1018" s="42"/>
      <c r="CE1018" s="42"/>
      <c r="CF1018" s="42"/>
      <c r="CG1018" s="42"/>
      <c r="CH1018" s="42"/>
      <c r="CI1018" s="42"/>
      <c r="CJ1018" s="42"/>
      <c r="CK1018" s="42"/>
      <c r="CL1018" s="42"/>
      <c r="CM1018" s="42"/>
      <c r="CN1018" s="42"/>
      <c r="CO1018" s="42"/>
      <c r="CP1018" s="42"/>
      <c r="CQ1018" s="42"/>
      <c r="CR1018" s="42"/>
      <c r="CS1018" s="42"/>
      <c r="CT1018" s="42"/>
      <c r="CU1018" s="42"/>
      <c r="CV1018" s="42"/>
    </row>
    <row r="1019" spans="1:100" x14ac:dyDescent="0.45">
      <c r="A1019" s="42"/>
      <c r="B1019" s="42"/>
      <c r="C1019" s="42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V1019" s="42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</row>
    <row r="1020" spans="1:100" x14ac:dyDescent="0.45">
      <c r="A1020" s="42"/>
      <c r="B1020" s="42"/>
      <c r="C1020" s="42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V1020" s="42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</row>
    <row r="1021" spans="1:100" x14ac:dyDescent="0.45">
      <c r="A1021" s="42"/>
      <c r="B1021" s="42"/>
      <c r="C1021" s="42"/>
      <c r="D1021" s="42"/>
      <c r="E1021" s="42"/>
      <c r="F1021" s="42"/>
      <c r="G1021" s="42"/>
      <c r="H1021" s="42"/>
      <c r="I1021" s="42"/>
      <c r="J1021" s="42"/>
      <c r="K1021" s="42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V1021" s="42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</row>
    <row r="1022" spans="1:100" x14ac:dyDescent="0.45">
      <c r="A1022" s="42"/>
      <c r="B1022" s="42"/>
      <c r="C1022" s="42"/>
      <c r="D1022" s="42"/>
      <c r="E1022" s="42"/>
      <c r="F1022" s="42"/>
      <c r="G1022" s="42"/>
      <c r="H1022" s="42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V1022" s="42"/>
      <c r="BW1022" s="42"/>
      <c r="BX1022" s="42"/>
      <c r="BY1022" s="42"/>
      <c r="BZ1022" s="42"/>
      <c r="CA1022" s="42"/>
      <c r="CB1022" s="42"/>
      <c r="CC1022" s="42"/>
      <c r="CD1022" s="42"/>
      <c r="CE1022" s="42"/>
      <c r="CF1022" s="42"/>
      <c r="CG1022" s="42"/>
      <c r="CH1022" s="42"/>
      <c r="CI1022" s="42"/>
      <c r="CJ1022" s="42"/>
      <c r="CK1022" s="42"/>
      <c r="CL1022" s="42"/>
      <c r="CM1022" s="42"/>
      <c r="CN1022" s="42"/>
      <c r="CO1022" s="42"/>
      <c r="CP1022" s="42"/>
      <c r="CQ1022" s="42"/>
      <c r="CR1022" s="42"/>
      <c r="CS1022" s="42"/>
      <c r="CT1022" s="42"/>
      <c r="CU1022" s="42"/>
      <c r="CV1022" s="42"/>
    </row>
    <row r="1023" spans="1:100" x14ac:dyDescent="0.45">
      <c r="A1023" s="42"/>
      <c r="B1023" s="42"/>
      <c r="C1023" s="42"/>
      <c r="D1023" s="42"/>
      <c r="E1023" s="42"/>
      <c r="F1023" s="42"/>
      <c r="G1023" s="42"/>
      <c r="H1023" s="42"/>
      <c r="I1023" s="42"/>
      <c r="J1023" s="42"/>
      <c r="K1023" s="42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V1023" s="42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</row>
    <row r="1024" spans="1:100" x14ac:dyDescent="0.45">
      <c r="A1024" s="42"/>
      <c r="B1024" s="42"/>
      <c r="C1024" s="42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V1024" s="42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</row>
    <row r="1025" spans="1:100" x14ac:dyDescent="0.45">
      <c r="A1025" s="42"/>
      <c r="B1025" s="42"/>
      <c r="C1025" s="42"/>
      <c r="D1025" s="42"/>
      <c r="E1025" s="42"/>
      <c r="F1025" s="42"/>
      <c r="G1025" s="42"/>
      <c r="H1025" s="42"/>
      <c r="I1025" s="42"/>
      <c r="J1025" s="42"/>
      <c r="K1025" s="42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V1025" s="42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</row>
    <row r="1026" spans="1:100" x14ac:dyDescent="0.45">
      <c r="A1026" s="42"/>
      <c r="B1026" s="42"/>
      <c r="C1026" s="42"/>
      <c r="D1026" s="42"/>
      <c r="E1026" s="42"/>
      <c r="F1026" s="42"/>
      <c r="G1026" s="42"/>
      <c r="H1026" s="42"/>
      <c r="I1026" s="42"/>
      <c r="J1026" s="42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V1026" s="42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</row>
    <row r="1027" spans="1:100" x14ac:dyDescent="0.45">
      <c r="A1027" s="42"/>
      <c r="B1027" s="42"/>
      <c r="C1027" s="42"/>
      <c r="D1027" s="42"/>
      <c r="E1027" s="42"/>
      <c r="F1027" s="42"/>
      <c r="G1027" s="42"/>
      <c r="H1027" s="42"/>
      <c r="I1027" s="42"/>
      <c r="J1027" s="42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V1027" s="42"/>
      <c r="BW1027" s="42"/>
      <c r="BX1027" s="42"/>
      <c r="BY1027" s="42"/>
      <c r="BZ1027" s="42"/>
      <c r="CA1027" s="42"/>
      <c r="CB1027" s="42"/>
      <c r="CC1027" s="42"/>
      <c r="CD1027" s="42"/>
      <c r="CE1027" s="42"/>
      <c r="CF1027" s="42"/>
      <c r="CG1027" s="42"/>
      <c r="CH1027" s="42"/>
      <c r="CI1027" s="42"/>
      <c r="CJ1027" s="42"/>
      <c r="CK1027" s="42"/>
      <c r="CL1027" s="42"/>
      <c r="CM1027" s="42"/>
      <c r="CN1027" s="42"/>
      <c r="CO1027" s="42"/>
      <c r="CP1027" s="42"/>
      <c r="CQ1027" s="42"/>
      <c r="CR1027" s="42"/>
      <c r="CS1027" s="42"/>
      <c r="CT1027" s="42"/>
      <c r="CU1027" s="42"/>
      <c r="CV1027" s="42"/>
    </row>
    <row r="1028" spans="1:100" x14ac:dyDescent="0.45">
      <c r="A1028" s="42"/>
      <c r="B1028" s="42"/>
      <c r="C1028" s="42"/>
      <c r="D1028" s="42"/>
      <c r="E1028" s="42"/>
      <c r="F1028" s="42"/>
      <c r="G1028" s="42"/>
      <c r="H1028" s="42"/>
      <c r="I1028" s="42"/>
      <c r="J1028" s="42"/>
      <c r="K1028" s="42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V1028" s="42"/>
      <c r="BW1028" s="42"/>
      <c r="BX1028" s="42"/>
      <c r="BY1028" s="42"/>
      <c r="BZ1028" s="42"/>
      <c r="CA1028" s="42"/>
      <c r="CB1028" s="42"/>
      <c r="CC1028" s="42"/>
      <c r="CD1028" s="42"/>
      <c r="CE1028" s="42"/>
      <c r="CF1028" s="42"/>
      <c r="CG1028" s="42"/>
      <c r="CH1028" s="42"/>
      <c r="CI1028" s="42"/>
      <c r="CJ1028" s="42"/>
      <c r="CK1028" s="42"/>
      <c r="CL1028" s="42"/>
      <c r="CM1028" s="42"/>
      <c r="CN1028" s="42"/>
      <c r="CO1028" s="42"/>
      <c r="CP1028" s="42"/>
      <c r="CQ1028" s="42"/>
      <c r="CR1028" s="42"/>
      <c r="CS1028" s="42"/>
      <c r="CT1028" s="42"/>
      <c r="CU1028" s="42"/>
      <c r="CV1028" s="42"/>
    </row>
    <row r="1029" spans="1:100" x14ac:dyDescent="0.45">
      <c r="A1029" s="42"/>
      <c r="B1029" s="42"/>
      <c r="C1029" s="42"/>
      <c r="D1029" s="42"/>
      <c r="E1029" s="42"/>
      <c r="F1029" s="42"/>
      <c r="G1029" s="42"/>
      <c r="H1029" s="42"/>
      <c r="I1029" s="42"/>
      <c r="J1029" s="42"/>
      <c r="K1029" s="42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V1029" s="42"/>
      <c r="BW1029" s="42"/>
      <c r="BX1029" s="42"/>
      <c r="BY1029" s="42"/>
      <c r="BZ1029" s="42"/>
      <c r="CA1029" s="42"/>
      <c r="CB1029" s="42"/>
      <c r="CC1029" s="42"/>
      <c r="CD1029" s="42"/>
      <c r="CE1029" s="42"/>
      <c r="CF1029" s="42"/>
      <c r="CG1029" s="42"/>
      <c r="CH1029" s="42"/>
      <c r="CI1029" s="42"/>
      <c r="CJ1029" s="42"/>
      <c r="CK1029" s="42"/>
      <c r="CL1029" s="42"/>
      <c r="CM1029" s="42"/>
      <c r="CN1029" s="42"/>
      <c r="CO1029" s="42"/>
      <c r="CP1029" s="42"/>
      <c r="CQ1029" s="42"/>
      <c r="CR1029" s="42"/>
      <c r="CS1029" s="42"/>
      <c r="CT1029" s="42"/>
      <c r="CU1029" s="42"/>
      <c r="CV1029" s="42"/>
    </row>
    <row r="1030" spans="1:100" x14ac:dyDescent="0.45">
      <c r="A1030" s="42"/>
      <c r="B1030" s="42"/>
      <c r="C1030" s="42"/>
      <c r="D1030" s="42"/>
      <c r="E1030" s="42"/>
      <c r="F1030" s="42"/>
      <c r="G1030" s="42"/>
      <c r="H1030" s="42"/>
      <c r="I1030" s="42"/>
      <c r="J1030" s="42"/>
      <c r="K1030" s="42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V1030" s="42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</row>
    <row r="1031" spans="1:100" x14ac:dyDescent="0.45">
      <c r="A1031" s="42"/>
      <c r="B1031" s="42"/>
      <c r="C1031" s="42"/>
      <c r="D1031" s="42"/>
      <c r="E1031" s="42"/>
      <c r="F1031" s="42"/>
      <c r="G1031" s="42"/>
      <c r="H1031" s="42"/>
      <c r="I1031" s="42"/>
      <c r="J1031" s="42"/>
      <c r="K1031" s="42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V1031" s="42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</row>
    <row r="1032" spans="1:100" x14ac:dyDescent="0.45">
      <c r="A1032" s="42"/>
      <c r="B1032" s="42"/>
      <c r="C1032" s="42"/>
      <c r="D1032" s="42"/>
      <c r="E1032" s="42"/>
      <c r="F1032" s="42"/>
      <c r="G1032" s="42"/>
      <c r="H1032" s="42"/>
      <c r="I1032" s="42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V1032" s="42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</row>
    <row r="1033" spans="1:100" x14ac:dyDescent="0.45">
      <c r="A1033" s="42"/>
      <c r="B1033" s="42"/>
      <c r="C1033" s="42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V1033" s="42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</row>
    <row r="1034" spans="1:100" x14ac:dyDescent="0.45">
      <c r="A1034" s="42"/>
      <c r="B1034" s="42"/>
      <c r="C1034" s="42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V1034" s="42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</row>
    <row r="1035" spans="1:100" x14ac:dyDescent="0.45">
      <c r="A1035" s="42"/>
      <c r="B1035" s="42"/>
      <c r="C1035" s="42"/>
      <c r="D1035" s="42"/>
      <c r="E1035" s="42"/>
      <c r="F1035" s="42"/>
      <c r="G1035" s="42"/>
      <c r="H1035" s="42"/>
      <c r="I1035" s="42"/>
      <c r="J1035" s="42"/>
      <c r="K1035" s="42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V1035" s="42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</row>
    <row r="1036" spans="1:100" x14ac:dyDescent="0.45">
      <c r="A1036" s="42"/>
      <c r="B1036" s="42"/>
      <c r="C1036" s="42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V1036" s="42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</row>
    <row r="1037" spans="1:100" x14ac:dyDescent="0.45">
      <c r="A1037" s="42"/>
      <c r="B1037" s="42"/>
      <c r="C1037" s="42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V1037" s="42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</row>
    <row r="1038" spans="1:100" x14ac:dyDescent="0.45">
      <c r="A1038" s="42"/>
      <c r="B1038" s="42"/>
      <c r="C1038" s="42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V1038" s="42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</row>
    <row r="1039" spans="1:100" x14ac:dyDescent="0.45">
      <c r="A1039" s="42"/>
      <c r="B1039" s="42"/>
      <c r="C1039" s="42"/>
      <c r="D1039" s="42"/>
      <c r="E1039" s="42"/>
      <c r="F1039" s="42"/>
      <c r="G1039" s="42"/>
      <c r="H1039" s="42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V1039" s="42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</row>
    <row r="1040" spans="1:100" x14ac:dyDescent="0.45">
      <c r="A1040" s="42"/>
      <c r="B1040" s="42"/>
      <c r="C1040" s="42"/>
      <c r="D1040" s="42"/>
      <c r="E1040" s="42"/>
      <c r="F1040" s="42"/>
      <c r="G1040" s="42"/>
      <c r="H1040" s="42"/>
      <c r="I1040" s="42"/>
      <c r="J1040" s="42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V1040" s="42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</row>
    <row r="1041" spans="1:100" x14ac:dyDescent="0.45">
      <c r="A1041" s="42"/>
      <c r="B1041" s="42"/>
      <c r="C1041" s="42"/>
      <c r="D1041" s="42"/>
      <c r="E1041" s="42"/>
      <c r="F1041" s="42"/>
      <c r="G1041" s="42"/>
      <c r="H1041" s="42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V1041" s="42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</row>
    <row r="1042" spans="1:100" x14ac:dyDescent="0.45">
      <c r="A1042" s="42"/>
      <c r="B1042" s="42"/>
      <c r="C1042" s="42"/>
      <c r="D1042" s="42"/>
      <c r="E1042" s="42"/>
      <c r="F1042" s="42"/>
      <c r="G1042" s="42"/>
      <c r="H1042" s="42"/>
      <c r="I1042" s="42"/>
      <c r="J1042" s="42"/>
      <c r="K1042" s="42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V1042" s="42"/>
      <c r="BW1042" s="42"/>
      <c r="BX1042" s="42"/>
      <c r="BY1042" s="42"/>
      <c r="BZ1042" s="42"/>
      <c r="CA1042" s="42"/>
      <c r="CB1042" s="42"/>
      <c r="CC1042" s="42"/>
      <c r="CD1042" s="42"/>
      <c r="CE1042" s="42"/>
      <c r="CF1042" s="42"/>
      <c r="CG1042" s="42"/>
      <c r="CH1042" s="42"/>
      <c r="CI1042" s="42"/>
      <c r="CJ1042" s="42"/>
      <c r="CK1042" s="42"/>
      <c r="CL1042" s="42"/>
      <c r="CM1042" s="42"/>
      <c r="CN1042" s="42"/>
      <c r="CO1042" s="42"/>
      <c r="CP1042" s="42"/>
      <c r="CQ1042" s="42"/>
      <c r="CR1042" s="42"/>
      <c r="CS1042" s="42"/>
      <c r="CT1042" s="42"/>
      <c r="CU1042" s="42"/>
      <c r="CV1042" s="42"/>
    </row>
    <row r="1043" spans="1:100" x14ac:dyDescent="0.45">
      <c r="A1043" s="42"/>
      <c r="B1043" s="42"/>
      <c r="C1043" s="42"/>
      <c r="D1043" s="42"/>
      <c r="E1043" s="42"/>
      <c r="F1043" s="42"/>
      <c r="G1043" s="42"/>
      <c r="H1043" s="42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V1043" s="42"/>
      <c r="BW1043" s="42"/>
      <c r="BX1043" s="42"/>
      <c r="BY1043" s="42"/>
      <c r="BZ1043" s="42"/>
      <c r="CA1043" s="42"/>
      <c r="CB1043" s="42"/>
      <c r="CC1043" s="42"/>
      <c r="CD1043" s="42"/>
      <c r="CE1043" s="42"/>
      <c r="CF1043" s="42"/>
      <c r="CG1043" s="42"/>
      <c r="CH1043" s="42"/>
      <c r="CI1043" s="42"/>
      <c r="CJ1043" s="42"/>
      <c r="CK1043" s="42"/>
      <c r="CL1043" s="42"/>
      <c r="CM1043" s="42"/>
      <c r="CN1043" s="42"/>
      <c r="CO1043" s="42"/>
      <c r="CP1043" s="42"/>
      <c r="CQ1043" s="42"/>
      <c r="CR1043" s="42"/>
      <c r="CS1043" s="42"/>
      <c r="CT1043" s="42"/>
      <c r="CU1043" s="42"/>
      <c r="CV1043" s="42"/>
    </row>
    <row r="1044" spans="1:100" x14ac:dyDescent="0.45">
      <c r="A1044" s="42"/>
      <c r="B1044" s="42"/>
      <c r="C1044" s="42"/>
      <c r="D1044" s="42"/>
      <c r="E1044" s="42"/>
      <c r="F1044" s="42"/>
      <c r="G1044" s="42"/>
      <c r="H1044" s="42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V1044" s="42"/>
      <c r="BW1044" s="42"/>
      <c r="BX1044" s="42"/>
      <c r="BY1044" s="42"/>
      <c r="BZ1044" s="42"/>
      <c r="CA1044" s="42"/>
      <c r="CB1044" s="42"/>
      <c r="CC1044" s="42"/>
      <c r="CD1044" s="42"/>
      <c r="CE1044" s="42"/>
      <c r="CF1044" s="42"/>
      <c r="CG1044" s="42"/>
      <c r="CH1044" s="42"/>
      <c r="CI1044" s="42"/>
      <c r="CJ1044" s="42"/>
      <c r="CK1044" s="42"/>
      <c r="CL1044" s="42"/>
      <c r="CM1044" s="42"/>
      <c r="CN1044" s="42"/>
      <c r="CO1044" s="42"/>
      <c r="CP1044" s="42"/>
      <c r="CQ1044" s="42"/>
      <c r="CR1044" s="42"/>
      <c r="CS1044" s="42"/>
      <c r="CT1044" s="42"/>
      <c r="CU1044" s="42"/>
      <c r="CV1044" s="42"/>
    </row>
    <row r="1045" spans="1:100" x14ac:dyDescent="0.45">
      <c r="A1045" s="42"/>
      <c r="B1045" s="42"/>
      <c r="C1045" s="42"/>
      <c r="D1045" s="42"/>
      <c r="E1045" s="42"/>
      <c r="F1045" s="42"/>
      <c r="G1045" s="42"/>
      <c r="H1045" s="42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V1045" s="42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</row>
    <row r="1046" spans="1:100" x14ac:dyDescent="0.45">
      <c r="A1046" s="42"/>
      <c r="B1046" s="42"/>
      <c r="C1046" s="42"/>
      <c r="D1046" s="42"/>
      <c r="E1046" s="42"/>
      <c r="F1046" s="42"/>
      <c r="G1046" s="42"/>
      <c r="H1046" s="42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V1046" s="42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</row>
    <row r="1047" spans="1:100" x14ac:dyDescent="0.45">
      <c r="A1047" s="42"/>
      <c r="B1047" s="42"/>
      <c r="C1047" s="42"/>
      <c r="D1047" s="42"/>
      <c r="E1047" s="42"/>
      <c r="F1047" s="42"/>
      <c r="G1047" s="42"/>
      <c r="H1047" s="42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V1047" s="42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</row>
    <row r="1048" spans="1:100" x14ac:dyDescent="0.45">
      <c r="A1048" s="42"/>
      <c r="B1048" s="42"/>
      <c r="C1048" s="42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V1048" s="42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</row>
    <row r="1049" spans="1:100" x14ac:dyDescent="0.45">
      <c r="A1049" s="42"/>
      <c r="B1049" s="42"/>
      <c r="C1049" s="42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V1049" s="42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</row>
    <row r="1050" spans="1:100" x14ac:dyDescent="0.45">
      <c r="A1050" s="42"/>
      <c r="B1050" s="42"/>
      <c r="C1050" s="42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V1050" s="42"/>
      <c r="BW1050" s="42"/>
      <c r="BX1050" s="42"/>
      <c r="BY1050" s="42"/>
      <c r="BZ1050" s="42"/>
      <c r="CA1050" s="42"/>
      <c r="CB1050" s="42"/>
      <c r="CC1050" s="42"/>
      <c r="CD1050" s="42"/>
      <c r="CE1050" s="42"/>
      <c r="CF1050" s="42"/>
      <c r="CG1050" s="42"/>
      <c r="CH1050" s="42"/>
      <c r="CI1050" s="42"/>
      <c r="CJ1050" s="42"/>
      <c r="CK1050" s="42"/>
      <c r="CL1050" s="42"/>
      <c r="CM1050" s="42"/>
      <c r="CN1050" s="42"/>
      <c r="CO1050" s="42"/>
      <c r="CP1050" s="42"/>
      <c r="CQ1050" s="42"/>
      <c r="CR1050" s="42"/>
      <c r="CS1050" s="42"/>
      <c r="CT1050" s="42"/>
      <c r="CU1050" s="42"/>
      <c r="CV1050" s="42"/>
    </row>
    <row r="1051" spans="1:100" x14ac:dyDescent="0.45">
      <c r="A1051" s="42"/>
      <c r="B1051" s="42"/>
      <c r="C1051" s="42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V1051" s="42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</row>
    <row r="1052" spans="1:100" x14ac:dyDescent="0.45">
      <c r="A1052" s="42"/>
      <c r="B1052" s="42"/>
      <c r="C1052" s="42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V1052" s="42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</row>
    <row r="1053" spans="1:100" x14ac:dyDescent="0.45">
      <c r="A1053" s="42"/>
      <c r="B1053" s="42"/>
      <c r="C1053" s="42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V1053" s="42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</row>
    <row r="1054" spans="1:100" x14ac:dyDescent="0.45">
      <c r="A1054" s="42"/>
      <c r="B1054" s="42"/>
      <c r="C1054" s="42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V1054" s="42"/>
      <c r="BW1054" s="42"/>
      <c r="BX1054" s="42"/>
      <c r="BY1054" s="42"/>
      <c r="BZ1054" s="42"/>
      <c r="CA1054" s="42"/>
      <c r="CB1054" s="42"/>
      <c r="CC1054" s="42"/>
      <c r="CD1054" s="42"/>
      <c r="CE1054" s="42"/>
      <c r="CF1054" s="42"/>
      <c r="CG1054" s="42"/>
      <c r="CH1054" s="42"/>
      <c r="CI1054" s="42"/>
      <c r="CJ1054" s="42"/>
      <c r="CK1054" s="42"/>
      <c r="CL1054" s="42"/>
      <c r="CM1054" s="42"/>
      <c r="CN1054" s="42"/>
      <c r="CO1054" s="42"/>
      <c r="CP1054" s="42"/>
      <c r="CQ1054" s="42"/>
      <c r="CR1054" s="42"/>
      <c r="CS1054" s="42"/>
      <c r="CT1054" s="42"/>
      <c r="CU1054" s="42"/>
      <c r="CV1054" s="42"/>
    </row>
    <row r="1055" spans="1:100" x14ac:dyDescent="0.45">
      <c r="A1055" s="42"/>
      <c r="B1055" s="42"/>
      <c r="C1055" s="42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V1055" s="42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</row>
    <row r="1056" spans="1:100" x14ac:dyDescent="0.45">
      <c r="A1056" s="42"/>
      <c r="B1056" s="42"/>
      <c r="C1056" s="42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V1056" s="42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</row>
    <row r="1057" spans="1:100" x14ac:dyDescent="0.45">
      <c r="A1057" s="42"/>
      <c r="B1057" s="42"/>
      <c r="C1057" s="42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V1057" s="42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</row>
    <row r="1058" spans="1:100" x14ac:dyDescent="0.45">
      <c r="A1058" s="42"/>
      <c r="B1058" s="42"/>
      <c r="C1058" s="42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V1058" s="42"/>
      <c r="BW1058" s="42"/>
      <c r="BX1058" s="42"/>
      <c r="BY1058" s="42"/>
      <c r="BZ1058" s="42"/>
      <c r="CA1058" s="42"/>
      <c r="CB1058" s="42"/>
      <c r="CC1058" s="42"/>
      <c r="CD1058" s="42"/>
      <c r="CE1058" s="42"/>
      <c r="CF1058" s="42"/>
      <c r="CG1058" s="42"/>
      <c r="CH1058" s="42"/>
      <c r="CI1058" s="42"/>
      <c r="CJ1058" s="42"/>
      <c r="CK1058" s="42"/>
      <c r="CL1058" s="42"/>
      <c r="CM1058" s="42"/>
      <c r="CN1058" s="42"/>
      <c r="CO1058" s="42"/>
      <c r="CP1058" s="42"/>
      <c r="CQ1058" s="42"/>
      <c r="CR1058" s="42"/>
      <c r="CS1058" s="42"/>
      <c r="CT1058" s="42"/>
      <c r="CU1058" s="42"/>
      <c r="CV1058" s="42"/>
    </row>
    <row r="1059" spans="1:100" x14ac:dyDescent="0.45">
      <c r="A1059" s="42"/>
      <c r="B1059" s="42"/>
      <c r="C1059" s="42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V1059" s="42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</row>
    <row r="1060" spans="1:100" x14ac:dyDescent="0.45">
      <c r="A1060" s="42"/>
      <c r="B1060" s="42"/>
      <c r="C1060" s="42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V1060" s="42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</row>
    <row r="1061" spans="1:100" x14ac:dyDescent="0.45">
      <c r="A1061" s="42"/>
      <c r="B1061" s="42"/>
      <c r="C1061" s="42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</row>
    <row r="1062" spans="1:100" x14ac:dyDescent="0.45">
      <c r="A1062" s="42"/>
      <c r="B1062" s="42"/>
      <c r="C1062" s="42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</row>
    <row r="1063" spans="1:100" x14ac:dyDescent="0.45">
      <c r="A1063" s="42"/>
      <c r="B1063" s="42"/>
      <c r="C1063" s="42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</row>
    <row r="1064" spans="1:100" x14ac:dyDescent="0.45">
      <c r="A1064" s="42"/>
      <c r="B1064" s="42"/>
      <c r="C1064" s="42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V1064" s="42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</row>
    <row r="1065" spans="1:100" x14ac:dyDescent="0.45">
      <c r="A1065" s="42"/>
      <c r="B1065" s="42"/>
      <c r="C1065" s="42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</row>
    <row r="1066" spans="1:100" x14ac:dyDescent="0.45">
      <c r="A1066" s="42"/>
      <c r="B1066" s="42"/>
      <c r="C1066" s="42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  <c r="BZ1066" s="42"/>
      <c r="CA1066" s="42"/>
      <c r="CB1066" s="42"/>
      <c r="CC1066" s="42"/>
      <c r="CD1066" s="42"/>
      <c r="CE1066" s="42"/>
      <c r="CF1066" s="42"/>
      <c r="CG1066" s="42"/>
      <c r="CH1066" s="42"/>
      <c r="CI1066" s="42"/>
      <c r="CJ1066" s="42"/>
      <c r="CK1066" s="42"/>
      <c r="CL1066" s="42"/>
      <c r="CM1066" s="42"/>
      <c r="CN1066" s="42"/>
      <c r="CO1066" s="42"/>
      <c r="CP1066" s="42"/>
      <c r="CQ1066" s="42"/>
      <c r="CR1066" s="42"/>
      <c r="CS1066" s="42"/>
      <c r="CT1066" s="42"/>
      <c r="CU1066" s="42"/>
      <c r="CV1066" s="42"/>
    </row>
    <row r="1067" spans="1:100" x14ac:dyDescent="0.45">
      <c r="A1067" s="42"/>
      <c r="B1067" s="42"/>
      <c r="C1067" s="42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</row>
    <row r="1068" spans="1:100" x14ac:dyDescent="0.45">
      <c r="A1068" s="42"/>
      <c r="B1068" s="42"/>
      <c r="C1068" s="42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V1068" s="42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</row>
    <row r="1069" spans="1:100" x14ac:dyDescent="0.45">
      <c r="A1069" s="42"/>
      <c r="B1069" s="42"/>
      <c r="C1069" s="42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</row>
    <row r="1070" spans="1:100" x14ac:dyDescent="0.45">
      <c r="A1070" s="42"/>
      <c r="B1070" s="42"/>
      <c r="C1070" s="42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  <c r="BZ1070" s="42"/>
      <c r="CA1070" s="42"/>
      <c r="CB1070" s="42"/>
      <c r="CC1070" s="42"/>
      <c r="CD1070" s="42"/>
      <c r="CE1070" s="42"/>
      <c r="CF1070" s="42"/>
      <c r="CG1070" s="42"/>
      <c r="CH1070" s="42"/>
      <c r="CI1070" s="42"/>
      <c r="CJ1070" s="42"/>
      <c r="CK1070" s="42"/>
      <c r="CL1070" s="42"/>
      <c r="CM1070" s="42"/>
      <c r="CN1070" s="42"/>
      <c r="CO1070" s="42"/>
      <c r="CP1070" s="42"/>
      <c r="CQ1070" s="42"/>
      <c r="CR1070" s="42"/>
      <c r="CS1070" s="42"/>
      <c r="CT1070" s="42"/>
      <c r="CU1070" s="42"/>
      <c r="CV1070" s="42"/>
    </row>
    <row r="1071" spans="1:100" x14ac:dyDescent="0.45">
      <c r="A1071" s="42"/>
      <c r="B1071" s="42"/>
      <c r="C1071" s="42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V1071" s="42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</row>
    <row r="1072" spans="1:100" x14ac:dyDescent="0.45">
      <c r="A1072" s="42"/>
      <c r="B1072" s="42"/>
      <c r="C1072" s="42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V1072" s="42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</row>
    <row r="1073" spans="1:100" x14ac:dyDescent="0.45">
      <c r="A1073" s="42"/>
      <c r="B1073" s="42"/>
      <c r="C1073" s="42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V1073" s="42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</row>
    <row r="1074" spans="1:100" x14ac:dyDescent="0.45">
      <c r="A1074" s="42"/>
      <c r="B1074" s="42"/>
      <c r="C1074" s="42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  <c r="BZ1074" s="42"/>
      <c r="CA1074" s="42"/>
      <c r="CB1074" s="42"/>
      <c r="CC1074" s="42"/>
      <c r="CD1074" s="42"/>
      <c r="CE1074" s="42"/>
      <c r="CF1074" s="42"/>
      <c r="CG1074" s="42"/>
      <c r="CH1074" s="42"/>
      <c r="CI1074" s="42"/>
      <c r="CJ1074" s="42"/>
      <c r="CK1074" s="42"/>
      <c r="CL1074" s="42"/>
      <c r="CM1074" s="42"/>
      <c r="CN1074" s="42"/>
      <c r="CO1074" s="42"/>
      <c r="CP1074" s="42"/>
      <c r="CQ1074" s="42"/>
      <c r="CR1074" s="42"/>
      <c r="CS1074" s="42"/>
      <c r="CT1074" s="42"/>
      <c r="CU1074" s="42"/>
      <c r="CV1074" s="42"/>
    </row>
    <row r="1075" spans="1:100" x14ac:dyDescent="0.45">
      <c r="A1075" s="42"/>
      <c r="B1075" s="42"/>
      <c r="C1075" s="42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V1075" s="42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</row>
    <row r="1076" spans="1:100" x14ac:dyDescent="0.45">
      <c r="A1076" s="42"/>
      <c r="B1076" s="42"/>
      <c r="C1076" s="42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</row>
    <row r="1077" spans="1:100" x14ac:dyDescent="0.45">
      <c r="A1077" s="42"/>
      <c r="B1077" s="42"/>
      <c r="C1077" s="42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V1077" s="42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</row>
    <row r="1078" spans="1:100" x14ac:dyDescent="0.45">
      <c r="A1078" s="42"/>
      <c r="B1078" s="42"/>
      <c r="C1078" s="42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  <c r="BZ1078" s="42"/>
      <c r="CA1078" s="42"/>
      <c r="CB1078" s="42"/>
      <c r="CC1078" s="42"/>
      <c r="CD1078" s="42"/>
      <c r="CE1078" s="42"/>
      <c r="CF1078" s="42"/>
      <c r="CG1078" s="42"/>
      <c r="CH1078" s="42"/>
      <c r="CI1078" s="42"/>
      <c r="CJ1078" s="42"/>
      <c r="CK1078" s="42"/>
      <c r="CL1078" s="42"/>
      <c r="CM1078" s="42"/>
      <c r="CN1078" s="42"/>
      <c r="CO1078" s="42"/>
      <c r="CP1078" s="42"/>
      <c r="CQ1078" s="42"/>
      <c r="CR1078" s="42"/>
      <c r="CS1078" s="42"/>
      <c r="CT1078" s="42"/>
      <c r="CU1078" s="42"/>
      <c r="CV1078" s="42"/>
    </row>
    <row r="1079" spans="1:100" x14ac:dyDescent="0.45">
      <c r="A1079" s="42"/>
      <c r="B1079" s="42"/>
      <c r="C1079" s="42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V1079" s="42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</row>
    <row r="1080" spans="1:100" x14ac:dyDescent="0.45">
      <c r="A1080" s="42"/>
      <c r="B1080" s="42"/>
      <c r="C1080" s="42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</row>
    <row r="1081" spans="1:100" x14ac:dyDescent="0.45">
      <c r="A1081" s="42"/>
      <c r="B1081" s="42"/>
      <c r="C1081" s="42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</row>
    <row r="1082" spans="1:100" x14ac:dyDescent="0.45">
      <c r="A1082" s="42"/>
      <c r="B1082" s="42"/>
      <c r="C1082" s="42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V1082" s="42"/>
      <c r="BW1082" s="42"/>
      <c r="BX1082" s="42"/>
      <c r="BY1082" s="42"/>
      <c r="BZ1082" s="42"/>
      <c r="CA1082" s="42"/>
      <c r="CB1082" s="42"/>
      <c r="CC1082" s="42"/>
      <c r="CD1082" s="42"/>
      <c r="CE1082" s="42"/>
      <c r="CF1082" s="42"/>
      <c r="CG1082" s="42"/>
      <c r="CH1082" s="42"/>
      <c r="CI1082" s="42"/>
      <c r="CJ1082" s="42"/>
      <c r="CK1082" s="42"/>
      <c r="CL1082" s="42"/>
      <c r="CM1082" s="42"/>
      <c r="CN1082" s="42"/>
      <c r="CO1082" s="42"/>
      <c r="CP1082" s="42"/>
      <c r="CQ1082" s="42"/>
      <c r="CR1082" s="42"/>
      <c r="CS1082" s="42"/>
      <c r="CT1082" s="42"/>
      <c r="CU1082" s="42"/>
      <c r="CV1082" s="42"/>
    </row>
    <row r="1083" spans="1:100" x14ac:dyDescent="0.45">
      <c r="A1083" s="42"/>
      <c r="B1083" s="42"/>
      <c r="C1083" s="42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V1083" s="42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</row>
    <row r="1084" spans="1:100" x14ac:dyDescent="0.45">
      <c r="A1084" s="42"/>
      <c r="B1084" s="42"/>
      <c r="C1084" s="42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V1084" s="42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</row>
    <row r="1085" spans="1:100" x14ac:dyDescent="0.45">
      <c r="A1085" s="42"/>
      <c r="B1085" s="42"/>
      <c r="C1085" s="42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V1085" s="42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</row>
    <row r="1086" spans="1:100" x14ac:dyDescent="0.45">
      <c r="A1086" s="42"/>
      <c r="B1086" s="42"/>
      <c r="C1086" s="42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V1086" s="42"/>
      <c r="BW1086" s="42"/>
      <c r="BX1086" s="42"/>
      <c r="BY1086" s="42"/>
      <c r="BZ1086" s="42"/>
      <c r="CA1086" s="42"/>
      <c r="CB1086" s="42"/>
      <c r="CC1086" s="42"/>
      <c r="CD1086" s="42"/>
      <c r="CE1086" s="42"/>
      <c r="CF1086" s="42"/>
      <c r="CG1086" s="42"/>
      <c r="CH1086" s="42"/>
      <c r="CI1086" s="42"/>
      <c r="CJ1086" s="42"/>
      <c r="CK1086" s="42"/>
      <c r="CL1086" s="42"/>
      <c r="CM1086" s="42"/>
      <c r="CN1086" s="42"/>
      <c r="CO1086" s="42"/>
      <c r="CP1086" s="42"/>
      <c r="CQ1086" s="42"/>
      <c r="CR1086" s="42"/>
      <c r="CS1086" s="42"/>
      <c r="CT1086" s="42"/>
      <c r="CU1086" s="42"/>
      <c r="CV1086" s="42"/>
    </row>
    <row r="1087" spans="1:100" x14ac:dyDescent="0.45">
      <c r="A1087" s="42"/>
      <c r="B1087" s="42"/>
      <c r="C1087" s="42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V1087" s="42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</row>
    <row r="1088" spans="1:100" x14ac:dyDescent="0.45">
      <c r="A1088" s="42"/>
      <c r="B1088" s="42"/>
      <c r="C1088" s="42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V1088" s="42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</row>
    <row r="1089" spans="1:100" x14ac:dyDescent="0.45">
      <c r="A1089" s="42"/>
      <c r="B1089" s="42"/>
      <c r="C1089" s="42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V1089" s="42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</row>
    <row r="1090" spans="1:100" x14ac:dyDescent="0.45">
      <c r="A1090" s="42"/>
      <c r="B1090" s="42"/>
      <c r="C1090" s="42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V1090" s="42"/>
      <c r="BW1090" s="42"/>
      <c r="BX1090" s="42"/>
      <c r="BY1090" s="42"/>
      <c r="BZ1090" s="42"/>
      <c r="CA1090" s="42"/>
      <c r="CB1090" s="42"/>
      <c r="CC1090" s="42"/>
      <c r="CD1090" s="42"/>
      <c r="CE1090" s="42"/>
      <c r="CF1090" s="42"/>
      <c r="CG1090" s="42"/>
      <c r="CH1090" s="42"/>
      <c r="CI1090" s="42"/>
      <c r="CJ1090" s="42"/>
      <c r="CK1090" s="42"/>
      <c r="CL1090" s="42"/>
      <c r="CM1090" s="42"/>
      <c r="CN1090" s="42"/>
      <c r="CO1090" s="42"/>
      <c r="CP1090" s="42"/>
      <c r="CQ1090" s="42"/>
      <c r="CR1090" s="42"/>
      <c r="CS1090" s="42"/>
      <c r="CT1090" s="42"/>
      <c r="CU1090" s="42"/>
      <c r="CV1090" s="42"/>
    </row>
    <row r="1091" spans="1:100" x14ac:dyDescent="0.45">
      <c r="A1091" s="42"/>
      <c r="B1091" s="42"/>
      <c r="C1091" s="42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V1091" s="42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</row>
    <row r="1092" spans="1:100" x14ac:dyDescent="0.45">
      <c r="A1092" s="42"/>
      <c r="B1092" s="42"/>
      <c r="C1092" s="42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V1092" s="42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</row>
    <row r="1093" spans="1:100" x14ac:dyDescent="0.45">
      <c r="A1093" s="42"/>
      <c r="B1093" s="42"/>
      <c r="C1093" s="42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V1093" s="42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</row>
    <row r="1094" spans="1:100" x14ac:dyDescent="0.45">
      <c r="A1094" s="42"/>
      <c r="B1094" s="42"/>
      <c r="C1094" s="42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V1094" s="42"/>
      <c r="BW1094" s="42"/>
      <c r="BX1094" s="42"/>
      <c r="BY1094" s="42"/>
      <c r="BZ1094" s="42"/>
      <c r="CA1094" s="42"/>
      <c r="CB1094" s="42"/>
      <c r="CC1094" s="42"/>
      <c r="CD1094" s="42"/>
      <c r="CE1094" s="42"/>
      <c r="CF1094" s="42"/>
      <c r="CG1094" s="42"/>
      <c r="CH1094" s="42"/>
      <c r="CI1094" s="42"/>
      <c r="CJ1094" s="42"/>
      <c r="CK1094" s="42"/>
      <c r="CL1094" s="42"/>
      <c r="CM1094" s="42"/>
      <c r="CN1094" s="42"/>
      <c r="CO1094" s="42"/>
      <c r="CP1094" s="42"/>
      <c r="CQ1094" s="42"/>
      <c r="CR1094" s="42"/>
      <c r="CS1094" s="42"/>
      <c r="CT1094" s="42"/>
      <c r="CU1094" s="42"/>
      <c r="CV1094" s="42"/>
    </row>
    <row r="1095" spans="1:100" x14ac:dyDescent="0.45">
      <c r="A1095" s="42"/>
      <c r="B1095" s="42"/>
      <c r="C1095" s="42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V1095" s="42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</row>
    <row r="1096" spans="1:100" x14ac:dyDescent="0.45">
      <c r="A1096" s="42"/>
      <c r="B1096" s="42"/>
      <c r="C1096" s="42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V1096" s="42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</row>
    <row r="1097" spans="1:100" x14ac:dyDescent="0.45">
      <c r="A1097" s="42"/>
      <c r="B1097" s="42"/>
      <c r="C1097" s="42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V1097" s="42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</row>
    <row r="1098" spans="1:100" x14ac:dyDescent="0.45">
      <c r="A1098" s="42"/>
      <c r="B1098" s="42"/>
      <c r="C1098" s="42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V1098" s="42"/>
      <c r="BW1098" s="42"/>
      <c r="BX1098" s="42"/>
      <c r="BY1098" s="42"/>
      <c r="BZ1098" s="42"/>
      <c r="CA1098" s="42"/>
      <c r="CB1098" s="42"/>
      <c r="CC1098" s="42"/>
      <c r="CD1098" s="42"/>
      <c r="CE1098" s="42"/>
      <c r="CF1098" s="42"/>
      <c r="CG1098" s="42"/>
      <c r="CH1098" s="42"/>
      <c r="CI1098" s="42"/>
      <c r="CJ1098" s="42"/>
      <c r="CK1098" s="42"/>
      <c r="CL1098" s="42"/>
      <c r="CM1098" s="42"/>
      <c r="CN1098" s="42"/>
      <c r="CO1098" s="42"/>
      <c r="CP1098" s="42"/>
      <c r="CQ1098" s="42"/>
      <c r="CR1098" s="42"/>
      <c r="CS1098" s="42"/>
      <c r="CT1098" s="42"/>
      <c r="CU1098" s="42"/>
      <c r="CV1098" s="42"/>
    </row>
    <row r="1099" spans="1:100" x14ac:dyDescent="0.45">
      <c r="A1099" s="42"/>
      <c r="B1099" s="42"/>
      <c r="C1099" s="42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V1099" s="42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</row>
    <row r="1100" spans="1:100" x14ac:dyDescent="0.45">
      <c r="A1100" s="42"/>
      <c r="B1100" s="42"/>
      <c r="C1100" s="42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V1100" s="42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</row>
    <row r="1101" spans="1:100" x14ac:dyDescent="0.45">
      <c r="A1101" s="42"/>
      <c r="B1101" s="42"/>
      <c r="C1101" s="42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V1101" s="42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</row>
    <row r="1102" spans="1:100" x14ac:dyDescent="0.45">
      <c r="A1102" s="42"/>
      <c r="B1102" s="42"/>
      <c r="C1102" s="42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V1102" s="42"/>
      <c r="BW1102" s="42"/>
      <c r="BX1102" s="42"/>
      <c r="BY1102" s="42"/>
      <c r="BZ1102" s="42"/>
      <c r="CA1102" s="42"/>
      <c r="CB1102" s="42"/>
      <c r="CC1102" s="42"/>
      <c r="CD1102" s="42"/>
      <c r="CE1102" s="42"/>
      <c r="CF1102" s="42"/>
      <c r="CG1102" s="42"/>
      <c r="CH1102" s="42"/>
      <c r="CI1102" s="42"/>
      <c r="CJ1102" s="42"/>
      <c r="CK1102" s="42"/>
      <c r="CL1102" s="42"/>
      <c r="CM1102" s="42"/>
      <c r="CN1102" s="42"/>
      <c r="CO1102" s="42"/>
      <c r="CP1102" s="42"/>
      <c r="CQ1102" s="42"/>
      <c r="CR1102" s="42"/>
      <c r="CS1102" s="42"/>
      <c r="CT1102" s="42"/>
      <c r="CU1102" s="42"/>
      <c r="CV1102" s="42"/>
    </row>
    <row r="1103" spans="1:100" x14ac:dyDescent="0.45">
      <c r="A1103" s="42"/>
      <c r="B1103" s="42"/>
      <c r="C1103" s="42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V1103" s="42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</row>
    <row r="1104" spans="1:100" x14ac:dyDescent="0.45">
      <c r="A1104" s="42"/>
      <c r="B1104" s="42"/>
      <c r="C1104" s="42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V1104" s="42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</row>
    <row r="1105" spans="1:100" x14ac:dyDescent="0.45">
      <c r="A1105" s="42"/>
      <c r="B1105" s="42"/>
      <c r="C1105" s="42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V1105" s="42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</row>
    <row r="1106" spans="1:100" x14ac:dyDescent="0.45">
      <c r="A1106" s="42"/>
      <c r="B1106" s="42"/>
      <c r="C1106" s="42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V1106" s="42"/>
      <c r="BW1106" s="42"/>
      <c r="BX1106" s="42"/>
      <c r="BY1106" s="42"/>
      <c r="BZ1106" s="42"/>
      <c r="CA1106" s="42"/>
      <c r="CB1106" s="42"/>
      <c r="CC1106" s="42"/>
      <c r="CD1106" s="42"/>
      <c r="CE1106" s="42"/>
      <c r="CF1106" s="42"/>
      <c r="CG1106" s="42"/>
      <c r="CH1106" s="42"/>
      <c r="CI1106" s="42"/>
      <c r="CJ1106" s="42"/>
      <c r="CK1106" s="42"/>
      <c r="CL1106" s="42"/>
      <c r="CM1106" s="42"/>
      <c r="CN1106" s="42"/>
      <c r="CO1106" s="42"/>
      <c r="CP1106" s="42"/>
      <c r="CQ1106" s="42"/>
      <c r="CR1106" s="42"/>
      <c r="CS1106" s="42"/>
      <c r="CT1106" s="42"/>
      <c r="CU1106" s="42"/>
      <c r="CV1106" s="42"/>
    </row>
    <row r="1107" spans="1:100" x14ac:dyDescent="0.45">
      <c r="A1107" s="42"/>
      <c r="B1107" s="42"/>
      <c r="C1107" s="42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V1107" s="42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</row>
    <row r="1108" spans="1:100" x14ac:dyDescent="0.45">
      <c r="A1108" s="42"/>
      <c r="B1108" s="42"/>
      <c r="C1108" s="42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V1108" s="42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</row>
    <row r="1109" spans="1:100" x14ac:dyDescent="0.45">
      <c r="A1109" s="42"/>
      <c r="B1109" s="42"/>
      <c r="C1109" s="42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V1109" s="42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</row>
    <row r="1110" spans="1:100" x14ac:dyDescent="0.45">
      <c r="A1110" s="42"/>
      <c r="B1110" s="42"/>
      <c r="C1110" s="42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V1110" s="42"/>
      <c r="BW1110" s="42"/>
      <c r="BX1110" s="42"/>
      <c r="BY1110" s="42"/>
      <c r="BZ1110" s="42"/>
      <c r="CA1110" s="42"/>
      <c r="CB1110" s="42"/>
      <c r="CC1110" s="42"/>
      <c r="CD1110" s="42"/>
      <c r="CE1110" s="42"/>
      <c r="CF1110" s="42"/>
      <c r="CG1110" s="42"/>
      <c r="CH1110" s="42"/>
      <c r="CI1110" s="42"/>
      <c r="CJ1110" s="42"/>
      <c r="CK1110" s="42"/>
      <c r="CL1110" s="42"/>
      <c r="CM1110" s="42"/>
      <c r="CN1110" s="42"/>
      <c r="CO1110" s="42"/>
      <c r="CP1110" s="42"/>
      <c r="CQ1110" s="42"/>
      <c r="CR1110" s="42"/>
      <c r="CS1110" s="42"/>
      <c r="CT1110" s="42"/>
      <c r="CU1110" s="42"/>
      <c r="CV1110" s="42"/>
    </row>
    <row r="1111" spans="1:100" x14ac:dyDescent="0.45">
      <c r="A1111" s="42"/>
      <c r="B1111" s="42"/>
      <c r="C1111" s="42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V1111" s="42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</row>
    <row r="1112" spans="1:100" x14ac:dyDescent="0.45">
      <c r="A1112" s="42"/>
      <c r="B1112" s="42"/>
      <c r="C1112" s="42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V1112" s="42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</row>
    <row r="1113" spans="1:100" x14ac:dyDescent="0.45">
      <c r="A1113" s="42"/>
      <c r="B1113" s="42"/>
      <c r="C1113" s="42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V1113" s="42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</row>
    <row r="1114" spans="1:100" x14ac:dyDescent="0.45">
      <c r="A1114" s="42"/>
      <c r="B1114" s="42"/>
      <c r="C1114" s="42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V1114" s="42"/>
      <c r="BW1114" s="42"/>
      <c r="BX1114" s="42"/>
      <c r="BY1114" s="42"/>
      <c r="BZ1114" s="42"/>
      <c r="CA1114" s="42"/>
      <c r="CB1114" s="42"/>
      <c r="CC1114" s="42"/>
      <c r="CD1114" s="42"/>
      <c r="CE1114" s="42"/>
      <c r="CF1114" s="42"/>
      <c r="CG1114" s="42"/>
      <c r="CH1114" s="42"/>
      <c r="CI1114" s="42"/>
      <c r="CJ1114" s="42"/>
      <c r="CK1114" s="42"/>
      <c r="CL1114" s="42"/>
      <c r="CM1114" s="42"/>
      <c r="CN1114" s="42"/>
      <c r="CO1114" s="42"/>
      <c r="CP1114" s="42"/>
      <c r="CQ1114" s="42"/>
      <c r="CR1114" s="42"/>
      <c r="CS1114" s="42"/>
      <c r="CT1114" s="42"/>
      <c r="CU1114" s="42"/>
      <c r="CV1114" s="42"/>
    </row>
    <row r="1115" spans="1:100" x14ac:dyDescent="0.45">
      <c r="A1115" s="42"/>
      <c r="B1115" s="42"/>
      <c r="C1115" s="42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V1115" s="42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</row>
    <row r="1116" spans="1:100" x14ac:dyDescent="0.45">
      <c r="A1116" s="42"/>
      <c r="B1116" s="42"/>
      <c r="C1116" s="42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V1116" s="42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</row>
    <row r="1117" spans="1:100" x14ac:dyDescent="0.45">
      <c r="A1117" s="42"/>
      <c r="B1117" s="42"/>
      <c r="C1117" s="42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V1117" s="42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</row>
    <row r="1118" spans="1:100" x14ac:dyDescent="0.45">
      <c r="A1118" s="42"/>
      <c r="B1118" s="42"/>
      <c r="C1118" s="42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V1118" s="42"/>
      <c r="BW1118" s="42"/>
      <c r="BX1118" s="42"/>
      <c r="BY1118" s="42"/>
      <c r="BZ1118" s="42"/>
      <c r="CA1118" s="42"/>
      <c r="CB1118" s="42"/>
      <c r="CC1118" s="42"/>
      <c r="CD1118" s="42"/>
      <c r="CE1118" s="42"/>
      <c r="CF1118" s="42"/>
      <c r="CG1118" s="42"/>
      <c r="CH1118" s="42"/>
      <c r="CI1118" s="42"/>
      <c r="CJ1118" s="42"/>
      <c r="CK1118" s="42"/>
      <c r="CL1118" s="42"/>
      <c r="CM1118" s="42"/>
      <c r="CN1118" s="42"/>
      <c r="CO1118" s="42"/>
      <c r="CP1118" s="42"/>
      <c r="CQ1118" s="42"/>
      <c r="CR1118" s="42"/>
      <c r="CS1118" s="42"/>
      <c r="CT1118" s="42"/>
      <c r="CU1118" s="42"/>
      <c r="CV1118" s="42"/>
    </row>
    <row r="1119" spans="1:100" x14ac:dyDescent="0.45">
      <c r="A1119" s="42"/>
      <c r="B1119" s="42"/>
      <c r="C1119" s="42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V1119" s="42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</row>
    <row r="1120" spans="1:100" x14ac:dyDescent="0.45">
      <c r="A1120" s="42"/>
      <c r="B1120" s="42"/>
      <c r="C1120" s="42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V1120" s="42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</row>
    <row r="1121" spans="1:100" x14ac:dyDescent="0.45">
      <c r="A1121" s="42"/>
      <c r="B1121" s="42"/>
      <c r="C1121" s="42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V1121" s="42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</row>
    <row r="1122" spans="1:100" x14ac:dyDescent="0.45">
      <c r="A1122" s="42"/>
      <c r="B1122" s="42"/>
      <c r="C1122" s="42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V1122" s="42"/>
      <c r="BW1122" s="42"/>
      <c r="BX1122" s="42"/>
      <c r="BY1122" s="42"/>
      <c r="BZ1122" s="42"/>
      <c r="CA1122" s="42"/>
      <c r="CB1122" s="42"/>
      <c r="CC1122" s="42"/>
      <c r="CD1122" s="42"/>
      <c r="CE1122" s="42"/>
      <c r="CF1122" s="42"/>
      <c r="CG1122" s="42"/>
      <c r="CH1122" s="42"/>
      <c r="CI1122" s="42"/>
      <c r="CJ1122" s="42"/>
      <c r="CK1122" s="42"/>
      <c r="CL1122" s="42"/>
      <c r="CM1122" s="42"/>
      <c r="CN1122" s="42"/>
      <c r="CO1122" s="42"/>
      <c r="CP1122" s="42"/>
      <c r="CQ1122" s="42"/>
      <c r="CR1122" s="42"/>
      <c r="CS1122" s="42"/>
      <c r="CT1122" s="42"/>
      <c r="CU1122" s="42"/>
      <c r="CV1122" s="42"/>
    </row>
    <row r="1123" spans="1:100" x14ac:dyDescent="0.45">
      <c r="A1123" s="42"/>
      <c r="B1123" s="42"/>
      <c r="C1123" s="42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V1123" s="42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</row>
    <row r="1124" spans="1:100" x14ac:dyDescent="0.45">
      <c r="A1124" s="42"/>
      <c r="B1124" s="42"/>
      <c r="C1124" s="42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V1124" s="42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</row>
    <row r="1125" spans="1:100" x14ac:dyDescent="0.45">
      <c r="A1125" s="42"/>
      <c r="B1125" s="42"/>
      <c r="C1125" s="42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  <c r="N1125" s="42"/>
      <c r="O1125" s="42"/>
      <c r="P1125" s="42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V1125" s="42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</row>
    <row r="1126" spans="1:100" x14ac:dyDescent="0.45">
      <c r="A1126" s="42"/>
      <c r="B1126" s="42"/>
      <c r="C1126" s="42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V1126" s="42"/>
      <c r="BW1126" s="42"/>
      <c r="BX1126" s="42"/>
      <c r="BY1126" s="42"/>
      <c r="BZ1126" s="42"/>
      <c r="CA1126" s="42"/>
      <c r="CB1126" s="42"/>
      <c r="CC1126" s="42"/>
      <c r="CD1126" s="42"/>
      <c r="CE1126" s="42"/>
      <c r="CF1126" s="42"/>
      <c r="CG1126" s="42"/>
      <c r="CH1126" s="42"/>
      <c r="CI1126" s="42"/>
      <c r="CJ1126" s="42"/>
      <c r="CK1126" s="42"/>
      <c r="CL1126" s="42"/>
      <c r="CM1126" s="42"/>
      <c r="CN1126" s="42"/>
      <c r="CO1126" s="42"/>
      <c r="CP1126" s="42"/>
      <c r="CQ1126" s="42"/>
      <c r="CR1126" s="42"/>
      <c r="CS1126" s="42"/>
      <c r="CT1126" s="42"/>
      <c r="CU1126" s="42"/>
      <c r="CV1126" s="42"/>
    </row>
    <row r="1127" spans="1:100" x14ac:dyDescent="0.45">
      <c r="A1127" s="42"/>
      <c r="B1127" s="42"/>
      <c r="C1127" s="42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V1127" s="42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</row>
    <row r="1128" spans="1:100" x14ac:dyDescent="0.45">
      <c r="A1128" s="42"/>
      <c r="B1128" s="42"/>
      <c r="C1128" s="42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V1128" s="42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</row>
    <row r="1129" spans="1:100" x14ac:dyDescent="0.45">
      <c r="A1129" s="42"/>
      <c r="B1129" s="42"/>
      <c r="C1129" s="42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V1129" s="42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</row>
    <row r="1130" spans="1:100" x14ac:dyDescent="0.45">
      <c r="A1130" s="42"/>
      <c r="B1130" s="42"/>
      <c r="C1130" s="42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V1130" s="42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</row>
    <row r="1131" spans="1:100" x14ac:dyDescent="0.45">
      <c r="A1131" s="42"/>
      <c r="B1131" s="42"/>
      <c r="C1131" s="42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V1131" s="42"/>
      <c r="BW1131" s="42"/>
      <c r="BX1131" s="42"/>
      <c r="BY1131" s="42"/>
      <c r="BZ1131" s="42"/>
      <c r="CA1131" s="42"/>
      <c r="CB1131" s="42"/>
      <c r="CC1131" s="42"/>
      <c r="CD1131" s="42"/>
      <c r="CE1131" s="42"/>
      <c r="CF1131" s="42"/>
      <c r="CG1131" s="42"/>
      <c r="CH1131" s="42"/>
      <c r="CI1131" s="42"/>
      <c r="CJ1131" s="42"/>
      <c r="CK1131" s="42"/>
      <c r="CL1131" s="42"/>
      <c r="CM1131" s="42"/>
      <c r="CN1131" s="42"/>
      <c r="CO1131" s="42"/>
      <c r="CP1131" s="42"/>
      <c r="CQ1131" s="42"/>
      <c r="CR1131" s="42"/>
      <c r="CS1131" s="42"/>
      <c r="CT1131" s="42"/>
      <c r="CU1131" s="42"/>
      <c r="CV1131" s="42"/>
    </row>
    <row r="1132" spans="1:100" x14ac:dyDescent="0.45">
      <c r="A1132" s="42"/>
      <c r="B1132" s="42"/>
      <c r="C1132" s="42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  <c r="BS1132" s="42"/>
      <c r="BT1132" s="42"/>
      <c r="BU1132" s="42"/>
      <c r="BV1132" s="42"/>
      <c r="BW1132" s="42"/>
      <c r="BX1132" s="42"/>
      <c r="BY1132" s="42"/>
      <c r="BZ1132" s="42"/>
      <c r="CA1132" s="42"/>
      <c r="CB1132" s="42"/>
      <c r="CC1132" s="42"/>
      <c r="CD1132" s="42"/>
      <c r="CE1132" s="42"/>
      <c r="CF1132" s="42"/>
      <c r="CG1132" s="42"/>
      <c r="CH1132" s="42"/>
      <c r="CI1132" s="42"/>
      <c r="CJ1132" s="42"/>
      <c r="CK1132" s="42"/>
      <c r="CL1132" s="42"/>
      <c r="CM1132" s="42"/>
      <c r="CN1132" s="42"/>
      <c r="CO1132" s="42"/>
      <c r="CP1132" s="42"/>
      <c r="CQ1132" s="42"/>
      <c r="CR1132" s="42"/>
      <c r="CS1132" s="42"/>
      <c r="CT1132" s="42"/>
      <c r="CU1132" s="42"/>
      <c r="CV1132" s="42"/>
    </row>
    <row r="1133" spans="1:100" x14ac:dyDescent="0.45">
      <c r="A1133" s="42"/>
      <c r="B1133" s="42"/>
      <c r="C1133" s="42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  <c r="BS1133" s="42"/>
      <c r="BT1133" s="42"/>
      <c r="BU1133" s="42"/>
      <c r="BV1133" s="42"/>
      <c r="BW1133" s="42"/>
      <c r="BX1133" s="42"/>
      <c r="BY1133" s="42"/>
      <c r="BZ1133" s="42"/>
      <c r="CA1133" s="42"/>
      <c r="CB1133" s="42"/>
      <c r="CC1133" s="42"/>
      <c r="CD1133" s="42"/>
      <c r="CE1133" s="42"/>
      <c r="CF1133" s="42"/>
      <c r="CG1133" s="42"/>
      <c r="CH1133" s="42"/>
      <c r="CI1133" s="42"/>
      <c r="CJ1133" s="42"/>
      <c r="CK1133" s="42"/>
      <c r="CL1133" s="42"/>
      <c r="CM1133" s="42"/>
      <c r="CN1133" s="42"/>
      <c r="CO1133" s="42"/>
      <c r="CP1133" s="42"/>
      <c r="CQ1133" s="42"/>
      <c r="CR1133" s="42"/>
      <c r="CS1133" s="42"/>
      <c r="CT1133" s="42"/>
      <c r="CU1133" s="42"/>
      <c r="CV1133" s="42"/>
    </row>
    <row r="1134" spans="1:100" x14ac:dyDescent="0.45">
      <c r="A1134" s="42"/>
      <c r="B1134" s="42"/>
      <c r="C1134" s="42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  <c r="BS1134" s="42"/>
      <c r="BT1134" s="42"/>
      <c r="BU1134" s="42"/>
      <c r="BV1134" s="42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</row>
    <row r="1135" spans="1:100" x14ac:dyDescent="0.45">
      <c r="A1135" s="42"/>
      <c r="B1135" s="42"/>
      <c r="C1135" s="42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  <c r="BS1135" s="42"/>
      <c r="BT1135" s="42"/>
      <c r="BU1135" s="42"/>
      <c r="BV1135" s="42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</row>
    <row r="1136" spans="1:100" x14ac:dyDescent="0.45">
      <c r="A1136" s="42"/>
      <c r="B1136" s="42"/>
      <c r="C1136" s="42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  <c r="BS1136" s="42"/>
      <c r="BT1136" s="42"/>
      <c r="BU1136" s="42"/>
      <c r="BV1136" s="42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</row>
    <row r="1137" spans="1:100" x14ac:dyDescent="0.45">
      <c r="A1137" s="42"/>
      <c r="B1137" s="42"/>
      <c r="C1137" s="42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  <c r="BS1137" s="42"/>
      <c r="BT1137" s="42"/>
      <c r="BU1137" s="42"/>
      <c r="BV1137" s="42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</row>
    <row r="1138" spans="1:100" x14ac:dyDescent="0.45">
      <c r="A1138" s="42"/>
      <c r="B1138" s="42"/>
      <c r="C1138" s="42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  <c r="BS1138" s="42"/>
      <c r="BT1138" s="42"/>
      <c r="BU1138" s="42"/>
      <c r="BV1138" s="42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</row>
    <row r="1139" spans="1:100" x14ac:dyDescent="0.45">
      <c r="A1139" s="42"/>
      <c r="B1139" s="42"/>
      <c r="C1139" s="42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  <c r="BS1139" s="42"/>
      <c r="BT1139" s="42"/>
      <c r="BU1139" s="42"/>
      <c r="BV1139" s="42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</row>
    <row r="1140" spans="1:100" x14ac:dyDescent="0.45">
      <c r="A1140" s="42"/>
      <c r="B1140" s="42"/>
      <c r="C1140" s="42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  <c r="BS1140" s="42"/>
      <c r="BT1140" s="42"/>
      <c r="BU1140" s="42"/>
      <c r="BV1140" s="42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</row>
    <row r="1141" spans="1:100" x14ac:dyDescent="0.45">
      <c r="A1141" s="42"/>
      <c r="B1141" s="42"/>
      <c r="C1141" s="42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V1141" s="42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</row>
    <row r="1142" spans="1:100" x14ac:dyDescent="0.45">
      <c r="A1142" s="42"/>
      <c r="B1142" s="42"/>
      <c r="C1142" s="42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V1142" s="42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</row>
    <row r="1143" spans="1:100" x14ac:dyDescent="0.45">
      <c r="A1143" s="42"/>
      <c r="B1143" s="42"/>
      <c r="C1143" s="42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  <c r="BS1143" s="42"/>
      <c r="BT1143" s="42"/>
      <c r="BU1143" s="42"/>
      <c r="BV1143" s="42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</row>
    <row r="1144" spans="1:100" x14ac:dyDescent="0.45">
      <c r="A1144" s="42"/>
      <c r="B1144" s="42"/>
      <c r="C1144" s="42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  <c r="BS1144" s="42"/>
      <c r="BT1144" s="42"/>
      <c r="BU1144" s="42"/>
      <c r="BV1144" s="42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</row>
    <row r="1145" spans="1:100" x14ac:dyDescent="0.45">
      <c r="A1145" s="42"/>
      <c r="B1145" s="42"/>
      <c r="C1145" s="42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  <c r="BS1145" s="42"/>
      <c r="BT1145" s="42"/>
      <c r="BU1145" s="42"/>
      <c r="BV1145" s="42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</row>
    <row r="1146" spans="1:100" x14ac:dyDescent="0.45">
      <c r="A1146" s="42"/>
      <c r="B1146" s="42"/>
      <c r="C1146" s="42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V1146" s="42"/>
      <c r="BW1146" s="42"/>
      <c r="BX1146" s="42"/>
      <c r="BY1146" s="42"/>
      <c r="BZ1146" s="42"/>
      <c r="CA1146" s="42"/>
      <c r="CB1146" s="42"/>
      <c r="CC1146" s="42"/>
      <c r="CD1146" s="42"/>
      <c r="CE1146" s="42"/>
      <c r="CF1146" s="42"/>
      <c r="CG1146" s="42"/>
      <c r="CH1146" s="42"/>
      <c r="CI1146" s="42"/>
      <c r="CJ1146" s="42"/>
      <c r="CK1146" s="42"/>
      <c r="CL1146" s="42"/>
      <c r="CM1146" s="42"/>
      <c r="CN1146" s="42"/>
      <c r="CO1146" s="42"/>
      <c r="CP1146" s="42"/>
      <c r="CQ1146" s="42"/>
      <c r="CR1146" s="42"/>
      <c r="CS1146" s="42"/>
      <c r="CT1146" s="42"/>
      <c r="CU1146" s="42"/>
      <c r="CV1146" s="42"/>
    </row>
    <row r="1147" spans="1:100" x14ac:dyDescent="0.45">
      <c r="A1147" s="42"/>
      <c r="B1147" s="42"/>
      <c r="C1147" s="42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V1147" s="42"/>
      <c r="BW1147" s="42"/>
      <c r="BX1147" s="42"/>
      <c r="BY1147" s="42"/>
      <c r="BZ1147" s="42"/>
      <c r="CA1147" s="42"/>
      <c r="CB1147" s="42"/>
      <c r="CC1147" s="42"/>
      <c r="CD1147" s="42"/>
      <c r="CE1147" s="42"/>
      <c r="CF1147" s="42"/>
      <c r="CG1147" s="42"/>
      <c r="CH1147" s="42"/>
      <c r="CI1147" s="42"/>
      <c r="CJ1147" s="42"/>
      <c r="CK1147" s="42"/>
      <c r="CL1147" s="42"/>
      <c r="CM1147" s="42"/>
      <c r="CN1147" s="42"/>
      <c r="CO1147" s="42"/>
      <c r="CP1147" s="42"/>
      <c r="CQ1147" s="42"/>
      <c r="CR1147" s="42"/>
      <c r="CS1147" s="42"/>
      <c r="CT1147" s="42"/>
      <c r="CU1147" s="42"/>
      <c r="CV1147" s="42"/>
    </row>
    <row r="1148" spans="1:100" x14ac:dyDescent="0.45">
      <c r="A1148" s="42"/>
      <c r="B1148" s="42"/>
      <c r="C1148" s="42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  <c r="BS1148" s="42"/>
      <c r="BT1148" s="42"/>
      <c r="BU1148" s="42"/>
      <c r="BV1148" s="42"/>
      <c r="BW1148" s="42"/>
      <c r="BX1148" s="42"/>
      <c r="BY1148" s="42"/>
      <c r="BZ1148" s="42"/>
      <c r="CA1148" s="42"/>
      <c r="CB1148" s="42"/>
      <c r="CC1148" s="42"/>
      <c r="CD1148" s="42"/>
      <c r="CE1148" s="42"/>
      <c r="CF1148" s="42"/>
      <c r="CG1148" s="42"/>
      <c r="CH1148" s="42"/>
      <c r="CI1148" s="42"/>
      <c r="CJ1148" s="42"/>
      <c r="CK1148" s="42"/>
      <c r="CL1148" s="42"/>
      <c r="CM1148" s="42"/>
      <c r="CN1148" s="42"/>
      <c r="CO1148" s="42"/>
      <c r="CP1148" s="42"/>
      <c r="CQ1148" s="42"/>
      <c r="CR1148" s="42"/>
      <c r="CS1148" s="42"/>
      <c r="CT1148" s="42"/>
      <c r="CU1148" s="42"/>
      <c r="CV1148" s="42"/>
    </row>
    <row r="1149" spans="1:100" x14ac:dyDescent="0.45">
      <c r="A1149" s="42"/>
      <c r="B1149" s="42"/>
      <c r="C1149" s="42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  <c r="BS1149" s="42"/>
      <c r="BT1149" s="42"/>
      <c r="BU1149" s="42"/>
      <c r="BV1149" s="42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</row>
    <row r="1150" spans="1:100" x14ac:dyDescent="0.45">
      <c r="A1150" s="42"/>
      <c r="B1150" s="42"/>
      <c r="C1150" s="42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V1150" s="42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</row>
    <row r="1151" spans="1:100" x14ac:dyDescent="0.45">
      <c r="A1151" s="42"/>
      <c r="B1151" s="42"/>
      <c r="C1151" s="42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  <c r="BS1151" s="42"/>
      <c r="BT1151" s="42"/>
      <c r="BU1151" s="42"/>
      <c r="BV1151" s="42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</row>
    <row r="1152" spans="1:100" x14ac:dyDescent="0.45">
      <c r="A1152" s="42"/>
      <c r="B1152" s="42"/>
      <c r="C1152" s="42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V1152" s="42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</row>
    <row r="1153" spans="1:100" x14ac:dyDescent="0.45">
      <c r="A1153" s="42"/>
      <c r="B1153" s="42"/>
      <c r="C1153" s="42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V1153" s="42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</row>
    <row r="1154" spans="1:100" x14ac:dyDescent="0.45">
      <c r="A1154" s="42"/>
      <c r="B1154" s="42"/>
      <c r="C1154" s="42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  <c r="BS1154" s="42"/>
      <c r="BT1154" s="42"/>
      <c r="BU1154" s="42"/>
      <c r="BV1154" s="42"/>
      <c r="BW1154" s="42"/>
      <c r="BX1154" s="42"/>
      <c r="BY1154" s="42"/>
      <c r="BZ1154" s="42"/>
      <c r="CA1154" s="42"/>
      <c r="CB1154" s="42"/>
      <c r="CC1154" s="42"/>
      <c r="CD1154" s="42"/>
      <c r="CE1154" s="42"/>
      <c r="CF1154" s="42"/>
      <c r="CG1154" s="42"/>
      <c r="CH1154" s="42"/>
      <c r="CI1154" s="42"/>
      <c r="CJ1154" s="42"/>
      <c r="CK1154" s="42"/>
      <c r="CL1154" s="42"/>
      <c r="CM1154" s="42"/>
      <c r="CN1154" s="42"/>
      <c r="CO1154" s="42"/>
      <c r="CP1154" s="42"/>
      <c r="CQ1154" s="42"/>
      <c r="CR1154" s="42"/>
      <c r="CS1154" s="42"/>
      <c r="CT1154" s="42"/>
      <c r="CU1154" s="42"/>
      <c r="CV1154" s="42"/>
    </row>
    <row r="1155" spans="1:100" x14ac:dyDescent="0.45">
      <c r="A1155" s="42"/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V1155" s="42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</row>
    <row r="1156" spans="1:100" x14ac:dyDescent="0.45">
      <c r="A1156" s="42"/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</row>
    <row r="1157" spans="1:100" x14ac:dyDescent="0.45">
      <c r="A1157" s="42"/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</row>
    <row r="1158" spans="1:100" x14ac:dyDescent="0.45">
      <c r="A1158" s="42"/>
      <c r="B1158" s="42"/>
      <c r="C1158" s="42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V1158" s="42"/>
      <c r="BW1158" s="42"/>
      <c r="BX1158" s="42"/>
      <c r="BY1158" s="42"/>
      <c r="BZ1158" s="42"/>
      <c r="CA1158" s="42"/>
      <c r="CB1158" s="42"/>
      <c r="CC1158" s="42"/>
      <c r="CD1158" s="42"/>
      <c r="CE1158" s="42"/>
      <c r="CF1158" s="42"/>
      <c r="CG1158" s="42"/>
      <c r="CH1158" s="42"/>
      <c r="CI1158" s="42"/>
      <c r="CJ1158" s="42"/>
      <c r="CK1158" s="42"/>
      <c r="CL1158" s="42"/>
      <c r="CM1158" s="42"/>
      <c r="CN1158" s="42"/>
      <c r="CO1158" s="42"/>
      <c r="CP1158" s="42"/>
      <c r="CQ1158" s="42"/>
      <c r="CR1158" s="42"/>
      <c r="CS1158" s="42"/>
      <c r="CT1158" s="42"/>
      <c r="CU1158" s="42"/>
      <c r="CV1158" s="42"/>
    </row>
    <row r="1159" spans="1:100" x14ac:dyDescent="0.45">
      <c r="A1159" s="42"/>
      <c r="B1159" s="42"/>
      <c r="C1159" s="42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V1159" s="42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</row>
    <row r="1160" spans="1:100" x14ac:dyDescent="0.45">
      <c r="A1160" s="42"/>
      <c r="B1160" s="42"/>
      <c r="C1160" s="42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V1160" s="42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</row>
    <row r="1161" spans="1:100" x14ac:dyDescent="0.45">
      <c r="A1161" s="42"/>
      <c r="B1161" s="42"/>
      <c r="C1161" s="42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  <c r="BS1161" s="42"/>
      <c r="BT1161" s="42"/>
      <c r="BU1161" s="42"/>
      <c r="BV1161" s="42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</row>
    <row r="1162" spans="1:100" x14ac:dyDescent="0.45">
      <c r="A1162" s="42"/>
      <c r="B1162" s="42"/>
      <c r="C1162" s="42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V1162" s="42"/>
      <c r="BW1162" s="42"/>
      <c r="BX1162" s="42"/>
      <c r="BY1162" s="42"/>
      <c r="BZ1162" s="42"/>
      <c r="CA1162" s="42"/>
      <c r="CB1162" s="42"/>
      <c r="CC1162" s="42"/>
      <c r="CD1162" s="42"/>
      <c r="CE1162" s="42"/>
      <c r="CF1162" s="42"/>
      <c r="CG1162" s="42"/>
      <c r="CH1162" s="42"/>
      <c r="CI1162" s="42"/>
      <c r="CJ1162" s="42"/>
      <c r="CK1162" s="42"/>
      <c r="CL1162" s="42"/>
      <c r="CM1162" s="42"/>
      <c r="CN1162" s="42"/>
      <c r="CO1162" s="42"/>
      <c r="CP1162" s="42"/>
      <c r="CQ1162" s="42"/>
      <c r="CR1162" s="42"/>
      <c r="CS1162" s="42"/>
      <c r="CT1162" s="42"/>
      <c r="CU1162" s="42"/>
      <c r="CV1162" s="42"/>
    </row>
    <row r="1163" spans="1:100" x14ac:dyDescent="0.45">
      <c r="A1163" s="42"/>
      <c r="B1163" s="42"/>
      <c r="C1163" s="42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  <c r="BS1163" s="42"/>
      <c r="BT1163" s="42"/>
      <c r="BU1163" s="42"/>
      <c r="BV1163" s="42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</row>
    <row r="1164" spans="1:100" x14ac:dyDescent="0.45">
      <c r="A1164" s="42"/>
      <c r="B1164" s="42"/>
      <c r="C1164" s="42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V1164" s="42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</row>
    <row r="1165" spans="1:100" x14ac:dyDescent="0.45">
      <c r="A1165" s="42"/>
      <c r="B1165" s="42"/>
      <c r="C1165" s="42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V1165" s="42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</row>
    <row r="1166" spans="1:100" x14ac:dyDescent="0.45">
      <c r="A1166" s="42"/>
      <c r="B1166" s="42"/>
      <c r="C1166" s="42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V1166" s="42"/>
      <c r="BW1166" s="42"/>
      <c r="BX1166" s="42"/>
      <c r="BY1166" s="42"/>
      <c r="BZ1166" s="42"/>
      <c r="CA1166" s="42"/>
      <c r="CB1166" s="42"/>
      <c r="CC1166" s="42"/>
      <c r="CD1166" s="42"/>
      <c r="CE1166" s="42"/>
      <c r="CF1166" s="42"/>
      <c r="CG1166" s="42"/>
      <c r="CH1166" s="42"/>
      <c r="CI1166" s="42"/>
      <c r="CJ1166" s="42"/>
      <c r="CK1166" s="42"/>
      <c r="CL1166" s="42"/>
      <c r="CM1166" s="42"/>
      <c r="CN1166" s="42"/>
      <c r="CO1166" s="42"/>
      <c r="CP1166" s="42"/>
      <c r="CQ1166" s="42"/>
      <c r="CR1166" s="42"/>
      <c r="CS1166" s="42"/>
      <c r="CT1166" s="42"/>
      <c r="CU1166" s="42"/>
      <c r="CV1166" s="42"/>
    </row>
    <row r="1167" spans="1:100" x14ac:dyDescent="0.45">
      <c r="A1167" s="42"/>
      <c r="B1167" s="42"/>
      <c r="C1167" s="42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V1167" s="42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</row>
    <row r="1168" spans="1:100" x14ac:dyDescent="0.45">
      <c r="A1168" s="42"/>
      <c r="B1168" s="42"/>
      <c r="C1168" s="42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V1168" s="42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</row>
    <row r="1169" spans="1:100" x14ac:dyDescent="0.45">
      <c r="A1169" s="42"/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</row>
    <row r="1170" spans="1:100" x14ac:dyDescent="0.45">
      <c r="A1170" s="42"/>
      <c r="B1170" s="42"/>
      <c r="C1170" s="42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V1170" s="42"/>
      <c r="BW1170" s="42"/>
      <c r="BX1170" s="42"/>
      <c r="BY1170" s="42"/>
      <c r="BZ1170" s="42"/>
      <c r="CA1170" s="42"/>
      <c r="CB1170" s="42"/>
      <c r="CC1170" s="42"/>
      <c r="CD1170" s="42"/>
      <c r="CE1170" s="42"/>
      <c r="CF1170" s="42"/>
      <c r="CG1170" s="42"/>
      <c r="CH1170" s="42"/>
      <c r="CI1170" s="42"/>
      <c r="CJ1170" s="42"/>
      <c r="CK1170" s="42"/>
      <c r="CL1170" s="42"/>
      <c r="CM1170" s="42"/>
      <c r="CN1170" s="42"/>
      <c r="CO1170" s="42"/>
      <c r="CP1170" s="42"/>
      <c r="CQ1170" s="42"/>
      <c r="CR1170" s="42"/>
      <c r="CS1170" s="42"/>
      <c r="CT1170" s="42"/>
      <c r="CU1170" s="42"/>
      <c r="CV1170" s="42"/>
    </row>
    <row r="1171" spans="1:100" x14ac:dyDescent="0.45">
      <c r="A1171" s="42"/>
      <c r="B1171" s="42"/>
      <c r="C1171" s="42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V1171" s="42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</row>
    <row r="1172" spans="1:100" x14ac:dyDescent="0.45">
      <c r="A1172" s="42"/>
      <c r="B1172" s="42"/>
      <c r="C1172" s="42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  <c r="N1172" s="42"/>
      <c r="O1172" s="42"/>
      <c r="P1172" s="42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  <c r="BS1172" s="42"/>
      <c r="BT1172" s="42"/>
      <c r="BU1172" s="42"/>
      <c r="BV1172" s="42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</row>
    <row r="1173" spans="1:100" x14ac:dyDescent="0.45">
      <c r="A1173" s="42"/>
      <c r="B1173" s="42"/>
      <c r="C1173" s="42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  <c r="BS1173" s="42"/>
      <c r="BT1173" s="42"/>
      <c r="BU1173" s="42"/>
      <c r="BV1173" s="42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</row>
    <row r="1174" spans="1:100" x14ac:dyDescent="0.45">
      <c r="A1174" s="42"/>
      <c r="B1174" s="42"/>
      <c r="C1174" s="42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  <c r="BA1174" s="42"/>
      <c r="BB1174" s="42"/>
      <c r="BC1174" s="42"/>
      <c r="BD1174" s="42"/>
      <c r="BE1174" s="42"/>
      <c r="BF1174" s="42"/>
      <c r="BG1174" s="42"/>
      <c r="BH1174" s="42"/>
      <c r="BI1174" s="42"/>
      <c r="BJ1174" s="42"/>
      <c r="BK1174" s="42"/>
      <c r="BL1174" s="42"/>
      <c r="BM1174" s="42"/>
      <c r="BN1174" s="42"/>
      <c r="BO1174" s="42"/>
      <c r="BP1174" s="42"/>
      <c r="BQ1174" s="42"/>
      <c r="BR1174" s="42"/>
      <c r="BS1174" s="42"/>
      <c r="BT1174" s="42"/>
      <c r="BU1174" s="42"/>
      <c r="BV1174" s="42"/>
      <c r="BW1174" s="42"/>
      <c r="BX1174" s="42"/>
      <c r="BY1174" s="42"/>
      <c r="BZ1174" s="42"/>
      <c r="CA1174" s="42"/>
      <c r="CB1174" s="42"/>
      <c r="CC1174" s="42"/>
      <c r="CD1174" s="42"/>
      <c r="CE1174" s="42"/>
      <c r="CF1174" s="42"/>
      <c r="CG1174" s="42"/>
      <c r="CH1174" s="42"/>
      <c r="CI1174" s="42"/>
      <c r="CJ1174" s="42"/>
      <c r="CK1174" s="42"/>
      <c r="CL1174" s="42"/>
      <c r="CM1174" s="42"/>
      <c r="CN1174" s="42"/>
      <c r="CO1174" s="42"/>
      <c r="CP1174" s="42"/>
      <c r="CQ1174" s="42"/>
      <c r="CR1174" s="42"/>
      <c r="CS1174" s="42"/>
      <c r="CT1174" s="42"/>
      <c r="CU1174" s="42"/>
      <c r="CV1174" s="42"/>
    </row>
    <row r="1175" spans="1:100" x14ac:dyDescent="0.45">
      <c r="A1175" s="42"/>
      <c r="B1175" s="42"/>
      <c r="C1175" s="42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V1175" s="42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</row>
    <row r="1176" spans="1:100" x14ac:dyDescent="0.45">
      <c r="A1176" s="42"/>
      <c r="B1176" s="42"/>
      <c r="C1176" s="42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V1176" s="42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</row>
    <row r="1177" spans="1:100" x14ac:dyDescent="0.45">
      <c r="A1177" s="42"/>
      <c r="B1177" s="42"/>
      <c r="C1177" s="42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  <c r="BA1177" s="42"/>
      <c r="BB1177" s="42"/>
      <c r="BC1177" s="42"/>
      <c r="BD1177" s="42"/>
      <c r="BE1177" s="42"/>
      <c r="BF1177" s="42"/>
      <c r="BG1177" s="42"/>
      <c r="BH1177" s="42"/>
      <c r="BI1177" s="42"/>
      <c r="BJ1177" s="42"/>
      <c r="BK1177" s="42"/>
      <c r="BL1177" s="42"/>
      <c r="BM1177" s="42"/>
      <c r="BN1177" s="42"/>
      <c r="BO1177" s="42"/>
      <c r="BP1177" s="42"/>
      <c r="BQ1177" s="42"/>
      <c r="BR1177" s="42"/>
      <c r="BS1177" s="42"/>
      <c r="BT1177" s="42"/>
      <c r="BU1177" s="42"/>
      <c r="BV1177" s="42"/>
      <c r="BW1177" s="42"/>
      <c r="BX1177" s="42"/>
      <c r="BY1177" s="42"/>
      <c r="BZ1177" s="42"/>
      <c r="CA1177" s="42"/>
      <c r="CB1177" s="42"/>
      <c r="CC1177" s="42"/>
      <c r="CD1177" s="42"/>
      <c r="CE1177" s="42"/>
      <c r="CF1177" s="42"/>
      <c r="CG1177" s="42"/>
      <c r="CH1177" s="42"/>
      <c r="CI1177" s="42"/>
      <c r="CJ1177" s="42"/>
      <c r="CK1177" s="42"/>
      <c r="CL1177" s="42"/>
      <c r="CM1177" s="42"/>
      <c r="CN1177" s="42"/>
      <c r="CO1177" s="42"/>
      <c r="CP1177" s="42"/>
      <c r="CQ1177" s="42"/>
      <c r="CR1177" s="42"/>
      <c r="CS1177" s="42"/>
      <c r="CT1177" s="42"/>
      <c r="CU1177" s="42"/>
      <c r="CV1177" s="42"/>
    </row>
    <row r="1178" spans="1:100" x14ac:dyDescent="0.45">
      <c r="A1178" s="42"/>
      <c r="B1178" s="42"/>
      <c r="C1178" s="42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V1178" s="42"/>
      <c r="BW1178" s="42"/>
      <c r="BX1178" s="42"/>
      <c r="BY1178" s="42"/>
      <c r="BZ1178" s="42"/>
      <c r="CA1178" s="42"/>
      <c r="CB1178" s="42"/>
      <c r="CC1178" s="42"/>
      <c r="CD1178" s="42"/>
      <c r="CE1178" s="42"/>
      <c r="CF1178" s="42"/>
      <c r="CG1178" s="42"/>
      <c r="CH1178" s="42"/>
      <c r="CI1178" s="42"/>
      <c r="CJ1178" s="42"/>
      <c r="CK1178" s="42"/>
      <c r="CL1178" s="42"/>
      <c r="CM1178" s="42"/>
      <c r="CN1178" s="42"/>
      <c r="CO1178" s="42"/>
      <c r="CP1178" s="42"/>
      <c r="CQ1178" s="42"/>
      <c r="CR1178" s="42"/>
      <c r="CS1178" s="42"/>
      <c r="CT1178" s="42"/>
      <c r="CU1178" s="42"/>
      <c r="CV1178" s="42"/>
    </row>
    <row r="1179" spans="1:100" x14ac:dyDescent="0.45">
      <c r="A1179" s="42"/>
      <c r="B1179" s="42"/>
      <c r="C1179" s="42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V1179" s="42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</row>
    <row r="1180" spans="1:100" x14ac:dyDescent="0.45">
      <c r="A1180" s="42"/>
      <c r="B1180" s="42"/>
      <c r="C1180" s="42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V1180" s="42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</row>
    <row r="1181" spans="1:100" x14ac:dyDescent="0.45">
      <c r="A1181" s="42"/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</row>
    <row r="1182" spans="1:100" x14ac:dyDescent="0.45">
      <c r="A1182" s="42"/>
      <c r="B1182" s="42"/>
      <c r="C1182" s="42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  <c r="N1182" s="42"/>
      <c r="O1182" s="42"/>
      <c r="P1182" s="42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  <c r="BA1182" s="42"/>
      <c r="BB1182" s="42"/>
      <c r="BC1182" s="42"/>
      <c r="BD1182" s="42"/>
      <c r="BE1182" s="42"/>
      <c r="BF1182" s="42"/>
      <c r="BG1182" s="42"/>
      <c r="BH1182" s="42"/>
      <c r="BI1182" s="42"/>
      <c r="BJ1182" s="42"/>
      <c r="BK1182" s="42"/>
      <c r="BL1182" s="42"/>
      <c r="BM1182" s="42"/>
      <c r="BN1182" s="42"/>
      <c r="BO1182" s="42"/>
      <c r="BP1182" s="42"/>
      <c r="BQ1182" s="42"/>
      <c r="BR1182" s="42"/>
      <c r="BS1182" s="42"/>
      <c r="BT1182" s="42"/>
      <c r="BU1182" s="42"/>
      <c r="BV1182" s="42"/>
      <c r="BW1182" s="42"/>
      <c r="BX1182" s="42"/>
      <c r="BY1182" s="42"/>
      <c r="BZ1182" s="42"/>
      <c r="CA1182" s="42"/>
      <c r="CB1182" s="42"/>
      <c r="CC1182" s="42"/>
      <c r="CD1182" s="42"/>
      <c r="CE1182" s="42"/>
      <c r="CF1182" s="42"/>
      <c r="CG1182" s="42"/>
      <c r="CH1182" s="42"/>
      <c r="CI1182" s="42"/>
      <c r="CJ1182" s="42"/>
      <c r="CK1182" s="42"/>
      <c r="CL1182" s="42"/>
      <c r="CM1182" s="42"/>
      <c r="CN1182" s="42"/>
      <c r="CO1182" s="42"/>
      <c r="CP1182" s="42"/>
      <c r="CQ1182" s="42"/>
      <c r="CR1182" s="42"/>
      <c r="CS1182" s="42"/>
      <c r="CT1182" s="42"/>
      <c r="CU1182" s="42"/>
      <c r="CV1182" s="42"/>
    </row>
    <row r="1183" spans="1:100" x14ac:dyDescent="0.45">
      <c r="A1183" s="42"/>
      <c r="B1183" s="42"/>
      <c r="C1183" s="42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  <c r="BS1183" s="42"/>
      <c r="BT1183" s="42"/>
      <c r="BU1183" s="42"/>
      <c r="BV1183" s="42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</row>
    <row r="1184" spans="1:100" x14ac:dyDescent="0.45">
      <c r="A1184" s="42"/>
      <c r="B1184" s="42"/>
      <c r="C1184" s="42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V1184" s="42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</row>
    <row r="1185" spans="1:100" x14ac:dyDescent="0.45">
      <c r="A1185" s="42"/>
      <c r="B1185" s="42"/>
      <c r="C1185" s="42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  <c r="BS1185" s="42"/>
      <c r="BT1185" s="42"/>
      <c r="BU1185" s="42"/>
      <c r="BV1185" s="42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</row>
    <row r="1186" spans="1:100" x14ac:dyDescent="0.45">
      <c r="A1186" s="42"/>
      <c r="B1186" s="42"/>
      <c r="C1186" s="42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  <c r="BA1186" s="42"/>
      <c r="BB1186" s="42"/>
      <c r="BC1186" s="42"/>
      <c r="BD1186" s="42"/>
      <c r="BE1186" s="42"/>
      <c r="BF1186" s="42"/>
      <c r="BG1186" s="42"/>
      <c r="BH1186" s="42"/>
      <c r="BI1186" s="42"/>
      <c r="BJ1186" s="42"/>
      <c r="BK1186" s="42"/>
      <c r="BL1186" s="42"/>
      <c r="BM1186" s="42"/>
      <c r="BN1186" s="42"/>
      <c r="BO1186" s="42"/>
      <c r="BP1186" s="42"/>
      <c r="BQ1186" s="42"/>
      <c r="BR1186" s="42"/>
      <c r="BS1186" s="42"/>
      <c r="BT1186" s="42"/>
      <c r="BU1186" s="42"/>
      <c r="BV1186" s="42"/>
      <c r="BW1186" s="42"/>
      <c r="BX1186" s="42"/>
      <c r="BY1186" s="42"/>
      <c r="BZ1186" s="42"/>
      <c r="CA1186" s="42"/>
      <c r="CB1186" s="42"/>
      <c r="CC1186" s="42"/>
      <c r="CD1186" s="42"/>
      <c r="CE1186" s="42"/>
      <c r="CF1186" s="42"/>
      <c r="CG1186" s="42"/>
      <c r="CH1186" s="42"/>
      <c r="CI1186" s="42"/>
      <c r="CJ1186" s="42"/>
      <c r="CK1186" s="42"/>
      <c r="CL1186" s="42"/>
      <c r="CM1186" s="42"/>
      <c r="CN1186" s="42"/>
      <c r="CO1186" s="42"/>
      <c r="CP1186" s="42"/>
      <c r="CQ1186" s="42"/>
      <c r="CR1186" s="42"/>
      <c r="CS1186" s="42"/>
      <c r="CT1186" s="42"/>
      <c r="CU1186" s="42"/>
      <c r="CV1186" s="42"/>
    </row>
    <row r="1187" spans="1:100" x14ac:dyDescent="0.45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  <c r="P1187" s="42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  <c r="BS1187" s="42"/>
      <c r="BT1187" s="42"/>
      <c r="BU1187" s="42"/>
      <c r="BV1187" s="42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</row>
    <row r="1188" spans="1:100" x14ac:dyDescent="0.45">
      <c r="A1188" s="42"/>
      <c r="B1188" s="42"/>
      <c r="C1188" s="42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  <c r="N1188" s="42"/>
      <c r="O1188" s="42"/>
      <c r="P1188" s="42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  <c r="BA1188" s="42"/>
      <c r="BB1188" s="42"/>
      <c r="BC1188" s="42"/>
      <c r="BD1188" s="42"/>
      <c r="BE1188" s="42"/>
      <c r="BF1188" s="42"/>
      <c r="BG1188" s="42"/>
      <c r="BH1188" s="42"/>
      <c r="BI1188" s="42"/>
      <c r="BJ1188" s="42"/>
      <c r="BK1188" s="42"/>
      <c r="BL1188" s="42"/>
      <c r="BM1188" s="42"/>
      <c r="BN1188" s="42"/>
      <c r="BO1188" s="42"/>
      <c r="BP1188" s="42"/>
      <c r="BQ1188" s="42"/>
      <c r="BR1188" s="42"/>
      <c r="BS1188" s="42"/>
      <c r="BT1188" s="42"/>
      <c r="BU1188" s="42"/>
      <c r="BV1188" s="42"/>
      <c r="BW1188" s="42"/>
      <c r="BX1188" s="42"/>
      <c r="BY1188" s="42"/>
      <c r="BZ1188" s="42"/>
      <c r="CA1188" s="42"/>
      <c r="CB1188" s="42"/>
      <c r="CC1188" s="42"/>
      <c r="CD1188" s="42"/>
      <c r="CE1188" s="42"/>
      <c r="CF1188" s="42"/>
      <c r="CG1188" s="42"/>
      <c r="CH1188" s="42"/>
      <c r="CI1188" s="42"/>
      <c r="CJ1188" s="42"/>
      <c r="CK1188" s="42"/>
      <c r="CL1188" s="42"/>
      <c r="CM1188" s="42"/>
      <c r="CN1188" s="42"/>
      <c r="CO1188" s="42"/>
      <c r="CP1188" s="42"/>
      <c r="CQ1188" s="42"/>
      <c r="CR1188" s="42"/>
      <c r="CS1188" s="42"/>
      <c r="CT1188" s="42"/>
      <c r="CU1188" s="42"/>
      <c r="CV1188" s="42"/>
    </row>
    <row r="1189" spans="1:100" x14ac:dyDescent="0.45">
      <c r="A1189" s="42"/>
      <c r="B1189" s="42"/>
      <c r="C1189" s="42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  <c r="N1189" s="42"/>
      <c r="O1189" s="42"/>
      <c r="P1189" s="42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  <c r="BS1189" s="42"/>
      <c r="BT1189" s="42"/>
      <c r="BU1189" s="42"/>
      <c r="BV1189" s="42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</row>
    <row r="1190" spans="1:100" x14ac:dyDescent="0.45">
      <c r="A1190" s="42"/>
      <c r="B1190" s="42"/>
      <c r="C1190" s="42"/>
      <c r="D1190" s="42"/>
      <c r="E1190" s="42"/>
      <c r="F1190" s="42"/>
      <c r="G1190" s="42"/>
      <c r="H1190" s="42"/>
      <c r="I1190" s="42"/>
      <c r="J1190" s="42"/>
      <c r="K1190" s="42"/>
      <c r="L1190" s="42"/>
      <c r="M1190" s="42"/>
      <c r="N1190" s="42"/>
      <c r="O1190" s="42"/>
      <c r="P1190" s="42"/>
      <c r="Q1190" s="42"/>
      <c r="R1190" s="42"/>
      <c r="S1190" s="42"/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  <c r="AV1190" s="42"/>
      <c r="AW1190" s="42"/>
      <c r="AX1190" s="42"/>
      <c r="AY1190" s="42"/>
      <c r="AZ1190" s="42"/>
      <c r="BA1190" s="42"/>
      <c r="BB1190" s="42"/>
      <c r="BC1190" s="42"/>
      <c r="BD1190" s="42"/>
      <c r="BE1190" s="42"/>
      <c r="BF1190" s="42"/>
      <c r="BG1190" s="42"/>
      <c r="BH1190" s="42"/>
      <c r="BI1190" s="42"/>
      <c r="BJ1190" s="42"/>
      <c r="BK1190" s="42"/>
      <c r="BL1190" s="42"/>
      <c r="BM1190" s="42"/>
      <c r="BN1190" s="42"/>
      <c r="BO1190" s="42"/>
      <c r="BP1190" s="42"/>
      <c r="BQ1190" s="42"/>
      <c r="BR1190" s="42"/>
      <c r="BS1190" s="42"/>
      <c r="BT1190" s="42"/>
      <c r="BU1190" s="42"/>
      <c r="BV1190" s="42"/>
      <c r="BW1190" s="42"/>
      <c r="BX1190" s="42"/>
      <c r="BY1190" s="42"/>
      <c r="BZ1190" s="42"/>
      <c r="CA1190" s="42"/>
      <c r="CB1190" s="42"/>
      <c r="CC1190" s="42"/>
      <c r="CD1190" s="42"/>
      <c r="CE1190" s="42"/>
      <c r="CF1190" s="42"/>
      <c r="CG1190" s="42"/>
      <c r="CH1190" s="42"/>
      <c r="CI1190" s="42"/>
      <c r="CJ1190" s="42"/>
      <c r="CK1190" s="42"/>
      <c r="CL1190" s="42"/>
      <c r="CM1190" s="42"/>
      <c r="CN1190" s="42"/>
      <c r="CO1190" s="42"/>
      <c r="CP1190" s="42"/>
      <c r="CQ1190" s="42"/>
      <c r="CR1190" s="42"/>
      <c r="CS1190" s="42"/>
      <c r="CT1190" s="42"/>
      <c r="CU1190" s="42"/>
      <c r="CV1190" s="42"/>
    </row>
    <row r="1191" spans="1:100" x14ac:dyDescent="0.45">
      <c r="A1191" s="42"/>
      <c r="B1191" s="42"/>
      <c r="C1191" s="42"/>
      <c r="D1191" s="42"/>
      <c r="E1191" s="42"/>
      <c r="F1191" s="42"/>
      <c r="G1191" s="42"/>
      <c r="H1191" s="42"/>
      <c r="I1191" s="42"/>
      <c r="J1191" s="42"/>
      <c r="K1191" s="42"/>
      <c r="L1191" s="42"/>
      <c r="M1191" s="42"/>
      <c r="N1191" s="42"/>
      <c r="O1191" s="42"/>
      <c r="P1191" s="42"/>
      <c r="Q1191" s="42"/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2"/>
      <c r="AZ1191" s="42"/>
      <c r="BA1191" s="42"/>
      <c r="BB1191" s="42"/>
      <c r="BC1191" s="42"/>
      <c r="BD1191" s="42"/>
      <c r="BE1191" s="42"/>
      <c r="BF1191" s="42"/>
      <c r="BG1191" s="42"/>
      <c r="BH1191" s="42"/>
      <c r="BI1191" s="42"/>
      <c r="BJ1191" s="42"/>
      <c r="BK1191" s="42"/>
      <c r="BL1191" s="42"/>
      <c r="BM1191" s="42"/>
      <c r="BN1191" s="42"/>
      <c r="BO1191" s="42"/>
      <c r="BP1191" s="42"/>
      <c r="BQ1191" s="42"/>
      <c r="BR1191" s="42"/>
      <c r="BS1191" s="42"/>
      <c r="BT1191" s="42"/>
      <c r="BU1191" s="42"/>
      <c r="BV1191" s="42"/>
      <c r="BW1191" s="42"/>
      <c r="BX1191" s="42"/>
      <c r="BY1191" s="42"/>
      <c r="BZ1191" s="42"/>
      <c r="CA1191" s="42"/>
      <c r="CB1191" s="42"/>
      <c r="CC1191" s="42"/>
      <c r="CD1191" s="42"/>
      <c r="CE1191" s="42"/>
      <c r="CF1191" s="42"/>
      <c r="CG1191" s="42"/>
      <c r="CH1191" s="42"/>
      <c r="CI1191" s="42"/>
      <c r="CJ1191" s="42"/>
      <c r="CK1191" s="42"/>
      <c r="CL1191" s="42"/>
      <c r="CM1191" s="42"/>
      <c r="CN1191" s="42"/>
      <c r="CO1191" s="42"/>
      <c r="CP1191" s="42"/>
      <c r="CQ1191" s="42"/>
      <c r="CR1191" s="42"/>
      <c r="CS1191" s="42"/>
      <c r="CT1191" s="42"/>
      <c r="CU1191" s="42"/>
      <c r="CV1191" s="42"/>
    </row>
    <row r="1192" spans="1:100" x14ac:dyDescent="0.45">
      <c r="A1192" s="42"/>
      <c r="B1192" s="42"/>
      <c r="C1192" s="42"/>
      <c r="D1192" s="42"/>
      <c r="E1192" s="42"/>
      <c r="F1192" s="42"/>
      <c r="G1192" s="42"/>
      <c r="H1192" s="42"/>
      <c r="I1192" s="42"/>
      <c r="J1192" s="42"/>
      <c r="K1192" s="42"/>
      <c r="L1192" s="42"/>
      <c r="M1192" s="42"/>
      <c r="N1192" s="42"/>
      <c r="O1192" s="42"/>
      <c r="P1192" s="42"/>
      <c r="Q1192" s="42"/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2"/>
      <c r="AZ1192" s="42"/>
      <c r="BA1192" s="42"/>
      <c r="BB1192" s="42"/>
      <c r="BC1192" s="42"/>
      <c r="BD1192" s="42"/>
      <c r="BE1192" s="42"/>
      <c r="BF1192" s="42"/>
      <c r="BG1192" s="42"/>
      <c r="BH1192" s="42"/>
      <c r="BI1192" s="42"/>
      <c r="BJ1192" s="42"/>
      <c r="BK1192" s="42"/>
      <c r="BL1192" s="42"/>
      <c r="BM1192" s="42"/>
      <c r="BN1192" s="42"/>
      <c r="BO1192" s="42"/>
      <c r="BP1192" s="42"/>
      <c r="BQ1192" s="42"/>
      <c r="BR1192" s="42"/>
      <c r="BS1192" s="42"/>
      <c r="BT1192" s="42"/>
      <c r="BU1192" s="42"/>
      <c r="BV1192" s="42"/>
      <c r="BW1192" s="42"/>
      <c r="BX1192" s="42"/>
      <c r="BY1192" s="42"/>
      <c r="BZ1192" s="42"/>
      <c r="CA1192" s="42"/>
      <c r="CB1192" s="42"/>
      <c r="CC1192" s="42"/>
      <c r="CD1192" s="42"/>
      <c r="CE1192" s="42"/>
      <c r="CF1192" s="42"/>
      <c r="CG1192" s="42"/>
      <c r="CH1192" s="42"/>
      <c r="CI1192" s="42"/>
      <c r="CJ1192" s="42"/>
      <c r="CK1192" s="42"/>
      <c r="CL1192" s="42"/>
      <c r="CM1192" s="42"/>
      <c r="CN1192" s="42"/>
      <c r="CO1192" s="42"/>
      <c r="CP1192" s="42"/>
      <c r="CQ1192" s="42"/>
      <c r="CR1192" s="42"/>
      <c r="CS1192" s="42"/>
      <c r="CT1192" s="42"/>
      <c r="CU1192" s="42"/>
      <c r="CV1192" s="42"/>
    </row>
    <row r="1193" spans="1:100" x14ac:dyDescent="0.45">
      <c r="A1193" s="42"/>
      <c r="B1193" s="42"/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  <c r="BZ1193" s="42"/>
      <c r="CA1193" s="42"/>
      <c r="CB1193" s="42"/>
      <c r="CC1193" s="42"/>
      <c r="CD1193" s="42"/>
      <c r="CE1193" s="42"/>
      <c r="CF1193" s="42"/>
      <c r="CG1193" s="42"/>
      <c r="CH1193" s="42"/>
      <c r="CI1193" s="42"/>
      <c r="CJ1193" s="42"/>
      <c r="CK1193" s="42"/>
      <c r="CL1193" s="42"/>
      <c r="CM1193" s="42"/>
      <c r="CN1193" s="42"/>
      <c r="CO1193" s="42"/>
      <c r="CP1193" s="42"/>
      <c r="CQ1193" s="42"/>
      <c r="CR1193" s="42"/>
      <c r="CS1193" s="42"/>
      <c r="CT1193" s="42"/>
      <c r="CU1193" s="42"/>
      <c r="CV1193" s="42"/>
    </row>
    <row r="1194" spans="1:100" x14ac:dyDescent="0.45">
      <c r="A1194" s="42"/>
      <c r="B1194" s="42"/>
      <c r="C1194" s="42"/>
      <c r="D1194" s="42"/>
      <c r="E1194" s="42"/>
      <c r="F1194" s="42"/>
      <c r="G1194" s="42"/>
      <c r="H1194" s="42"/>
      <c r="I1194" s="42"/>
      <c r="J1194" s="42"/>
      <c r="K1194" s="42"/>
      <c r="L1194" s="42"/>
      <c r="M1194" s="42"/>
      <c r="N1194" s="42"/>
      <c r="O1194" s="42"/>
      <c r="P1194" s="42"/>
      <c r="Q1194" s="42"/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  <c r="AV1194" s="42"/>
      <c r="AW1194" s="42"/>
      <c r="AX1194" s="42"/>
      <c r="AY1194" s="42"/>
      <c r="AZ1194" s="42"/>
      <c r="BA1194" s="42"/>
      <c r="BB1194" s="42"/>
      <c r="BC1194" s="42"/>
      <c r="BD1194" s="42"/>
      <c r="BE1194" s="42"/>
      <c r="BF1194" s="42"/>
      <c r="BG1194" s="42"/>
      <c r="BH1194" s="42"/>
      <c r="BI1194" s="42"/>
      <c r="BJ1194" s="42"/>
      <c r="BK1194" s="42"/>
      <c r="BL1194" s="42"/>
      <c r="BM1194" s="42"/>
      <c r="BN1194" s="42"/>
      <c r="BO1194" s="42"/>
      <c r="BP1194" s="42"/>
      <c r="BQ1194" s="42"/>
      <c r="BR1194" s="42"/>
      <c r="BS1194" s="42"/>
      <c r="BT1194" s="42"/>
      <c r="BU1194" s="42"/>
      <c r="BV1194" s="42"/>
      <c r="BW1194" s="42"/>
      <c r="BX1194" s="42"/>
      <c r="BY1194" s="42"/>
      <c r="BZ1194" s="42"/>
      <c r="CA1194" s="42"/>
      <c r="CB1194" s="42"/>
      <c r="CC1194" s="42"/>
      <c r="CD1194" s="42"/>
      <c r="CE1194" s="42"/>
      <c r="CF1194" s="42"/>
      <c r="CG1194" s="42"/>
      <c r="CH1194" s="42"/>
      <c r="CI1194" s="42"/>
      <c r="CJ1194" s="42"/>
      <c r="CK1194" s="42"/>
      <c r="CL1194" s="42"/>
      <c r="CM1194" s="42"/>
      <c r="CN1194" s="42"/>
      <c r="CO1194" s="42"/>
      <c r="CP1194" s="42"/>
      <c r="CQ1194" s="42"/>
      <c r="CR1194" s="42"/>
      <c r="CS1194" s="42"/>
      <c r="CT1194" s="42"/>
      <c r="CU1194" s="42"/>
      <c r="CV1194" s="42"/>
    </row>
    <row r="1195" spans="1:100" x14ac:dyDescent="0.45">
      <c r="A1195" s="42"/>
      <c r="B1195" s="42"/>
      <c r="C1195" s="42"/>
      <c r="D1195" s="42"/>
      <c r="E1195" s="42"/>
      <c r="F1195" s="42"/>
      <c r="G1195" s="42"/>
      <c r="H1195" s="42"/>
      <c r="I1195" s="42"/>
      <c r="J1195" s="42"/>
      <c r="K1195" s="42"/>
      <c r="L1195" s="42"/>
      <c r="M1195" s="42"/>
      <c r="N1195" s="42"/>
      <c r="O1195" s="42"/>
      <c r="P1195" s="42"/>
      <c r="Q1195" s="42"/>
      <c r="R1195" s="42"/>
      <c r="S1195" s="42"/>
      <c r="T1195" s="42"/>
      <c r="U1195" s="42"/>
      <c r="V1195" s="42"/>
      <c r="W1195" s="42"/>
      <c r="X1195" s="42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42"/>
      <c r="AN1195" s="42"/>
      <c r="AO1195" s="42"/>
      <c r="AP1195" s="42"/>
      <c r="AQ1195" s="42"/>
      <c r="AR1195" s="42"/>
      <c r="AS1195" s="42"/>
      <c r="AT1195" s="42"/>
      <c r="AU1195" s="42"/>
      <c r="AV1195" s="42"/>
      <c r="AW1195" s="42"/>
      <c r="AX1195" s="42"/>
      <c r="AY1195" s="42"/>
      <c r="AZ1195" s="42"/>
      <c r="BA1195" s="42"/>
      <c r="BB1195" s="42"/>
      <c r="BC1195" s="42"/>
      <c r="BD1195" s="42"/>
      <c r="BE1195" s="42"/>
      <c r="BF1195" s="42"/>
      <c r="BG1195" s="42"/>
      <c r="BH1195" s="42"/>
      <c r="BI1195" s="42"/>
      <c r="BJ1195" s="42"/>
      <c r="BK1195" s="42"/>
      <c r="BL1195" s="42"/>
      <c r="BM1195" s="42"/>
      <c r="BN1195" s="42"/>
      <c r="BO1195" s="42"/>
      <c r="BP1195" s="42"/>
      <c r="BQ1195" s="42"/>
      <c r="BR1195" s="42"/>
      <c r="BS1195" s="42"/>
      <c r="BT1195" s="42"/>
      <c r="BU1195" s="42"/>
      <c r="BV1195" s="42"/>
      <c r="BW1195" s="42"/>
      <c r="BX1195" s="42"/>
      <c r="BY1195" s="42"/>
      <c r="BZ1195" s="42"/>
      <c r="CA1195" s="42"/>
      <c r="CB1195" s="42"/>
      <c r="CC1195" s="42"/>
      <c r="CD1195" s="42"/>
      <c r="CE1195" s="42"/>
      <c r="CF1195" s="42"/>
      <c r="CG1195" s="42"/>
      <c r="CH1195" s="42"/>
      <c r="CI1195" s="42"/>
      <c r="CJ1195" s="42"/>
      <c r="CK1195" s="42"/>
      <c r="CL1195" s="42"/>
      <c r="CM1195" s="42"/>
      <c r="CN1195" s="42"/>
      <c r="CO1195" s="42"/>
      <c r="CP1195" s="42"/>
      <c r="CQ1195" s="42"/>
      <c r="CR1195" s="42"/>
      <c r="CS1195" s="42"/>
      <c r="CT1195" s="42"/>
      <c r="CU1195" s="42"/>
      <c r="CV1195" s="42"/>
    </row>
    <row r="1196" spans="1:100" x14ac:dyDescent="0.45">
      <c r="A1196" s="42"/>
      <c r="B1196" s="42"/>
      <c r="C1196" s="42"/>
      <c r="D1196" s="42"/>
      <c r="E1196" s="42"/>
      <c r="F1196" s="42"/>
      <c r="G1196" s="42"/>
      <c r="H1196" s="42"/>
      <c r="I1196" s="42"/>
      <c r="J1196" s="42"/>
      <c r="K1196" s="42"/>
      <c r="L1196" s="42"/>
      <c r="M1196" s="42"/>
      <c r="N1196" s="42"/>
      <c r="O1196" s="42"/>
      <c r="P1196" s="42"/>
      <c r="Q1196" s="42"/>
      <c r="R1196" s="42"/>
      <c r="S1196" s="42"/>
      <c r="T1196" s="42"/>
      <c r="U1196" s="42"/>
      <c r="V1196" s="42"/>
      <c r="W1196" s="42"/>
      <c r="X1196" s="42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42"/>
      <c r="AN1196" s="42"/>
      <c r="AO1196" s="42"/>
      <c r="AP1196" s="42"/>
      <c r="AQ1196" s="42"/>
      <c r="AR1196" s="42"/>
      <c r="AS1196" s="42"/>
      <c r="AT1196" s="42"/>
      <c r="AU1196" s="42"/>
      <c r="AV1196" s="42"/>
      <c r="AW1196" s="42"/>
      <c r="AX1196" s="42"/>
      <c r="AY1196" s="42"/>
      <c r="AZ1196" s="42"/>
      <c r="BA1196" s="42"/>
      <c r="BB1196" s="42"/>
      <c r="BC1196" s="42"/>
      <c r="BD1196" s="42"/>
      <c r="BE1196" s="42"/>
      <c r="BF1196" s="42"/>
      <c r="BG1196" s="42"/>
      <c r="BH1196" s="42"/>
      <c r="BI1196" s="42"/>
      <c r="BJ1196" s="42"/>
      <c r="BK1196" s="42"/>
      <c r="BL1196" s="42"/>
      <c r="BM1196" s="42"/>
      <c r="BN1196" s="42"/>
      <c r="BO1196" s="42"/>
      <c r="BP1196" s="42"/>
      <c r="BQ1196" s="42"/>
      <c r="BR1196" s="42"/>
      <c r="BS1196" s="42"/>
      <c r="BT1196" s="42"/>
      <c r="BU1196" s="42"/>
      <c r="BV1196" s="42"/>
      <c r="BW1196" s="42"/>
      <c r="BX1196" s="42"/>
      <c r="BY1196" s="42"/>
      <c r="BZ1196" s="42"/>
      <c r="CA1196" s="42"/>
      <c r="CB1196" s="42"/>
      <c r="CC1196" s="42"/>
      <c r="CD1196" s="42"/>
      <c r="CE1196" s="42"/>
      <c r="CF1196" s="42"/>
      <c r="CG1196" s="42"/>
      <c r="CH1196" s="42"/>
      <c r="CI1196" s="42"/>
      <c r="CJ1196" s="42"/>
      <c r="CK1196" s="42"/>
      <c r="CL1196" s="42"/>
      <c r="CM1196" s="42"/>
      <c r="CN1196" s="42"/>
      <c r="CO1196" s="42"/>
      <c r="CP1196" s="42"/>
      <c r="CQ1196" s="42"/>
      <c r="CR1196" s="42"/>
      <c r="CS1196" s="42"/>
      <c r="CT1196" s="42"/>
      <c r="CU1196" s="42"/>
      <c r="CV1196" s="42"/>
    </row>
    <row r="1197" spans="1:100" x14ac:dyDescent="0.45">
      <c r="A1197" s="42"/>
      <c r="B1197" s="42"/>
      <c r="C1197" s="42"/>
      <c r="D1197" s="42"/>
      <c r="E1197" s="42"/>
      <c r="F1197" s="42"/>
      <c r="G1197" s="42"/>
      <c r="H1197" s="42"/>
      <c r="I1197" s="42"/>
      <c r="J1197" s="42"/>
      <c r="K1197" s="42"/>
      <c r="L1197" s="42"/>
      <c r="M1197" s="42"/>
      <c r="N1197" s="42"/>
      <c r="O1197" s="42"/>
      <c r="P1197" s="42"/>
      <c r="Q1197" s="42"/>
      <c r="R1197" s="42"/>
      <c r="S1197" s="42"/>
      <c r="T1197" s="42"/>
      <c r="U1197" s="42"/>
      <c r="V1197" s="42"/>
      <c r="W1197" s="42"/>
      <c r="X1197" s="42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42"/>
      <c r="AN1197" s="42"/>
      <c r="AO1197" s="42"/>
      <c r="AP1197" s="42"/>
      <c r="AQ1197" s="42"/>
      <c r="AR1197" s="42"/>
      <c r="AS1197" s="42"/>
      <c r="AT1197" s="42"/>
      <c r="AU1197" s="42"/>
      <c r="AV1197" s="42"/>
      <c r="AW1197" s="42"/>
      <c r="AX1197" s="42"/>
      <c r="AY1197" s="42"/>
      <c r="AZ1197" s="42"/>
      <c r="BA1197" s="42"/>
      <c r="BB1197" s="42"/>
      <c r="BC1197" s="42"/>
      <c r="BD1197" s="42"/>
      <c r="BE1197" s="42"/>
      <c r="BF1197" s="42"/>
      <c r="BG1197" s="42"/>
      <c r="BH1197" s="42"/>
      <c r="BI1197" s="42"/>
      <c r="BJ1197" s="42"/>
      <c r="BK1197" s="42"/>
      <c r="BL1197" s="42"/>
      <c r="BM1197" s="42"/>
      <c r="BN1197" s="42"/>
      <c r="BO1197" s="42"/>
      <c r="BP1197" s="42"/>
      <c r="BQ1197" s="42"/>
      <c r="BR1197" s="42"/>
      <c r="BS1197" s="42"/>
      <c r="BT1197" s="42"/>
      <c r="BU1197" s="42"/>
      <c r="BV1197" s="42"/>
      <c r="BW1197" s="42"/>
      <c r="BX1197" s="42"/>
      <c r="BY1197" s="42"/>
      <c r="BZ1197" s="42"/>
      <c r="CA1197" s="42"/>
      <c r="CB1197" s="42"/>
      <c r="CC1197" s="42"/>
      <c r="CD1197" s="42"/>
      <c r="CE1197" s="42"/>
      <c r="CF1197" s="42"/>
      <c r="CG1197" s="42"/>
      <c r="CH1197" s="42"/>
      <c r="CI1197" s="42"/>
      <c r="CJ1197" s="42"/>
      <c r="CK1197" s="42"/>
      <c r="CL1197" s="42"/>
      <c r="CM1197" s="42"/>
      <c r="CN1197" s="42"/>
      <c r="CO1197" s="42"/>
      <c r="CP1197" s="42"/>
      <c r="CQ1197" s="42"/>
      <c r="CR1197" s="42"/>
      <c r="CS1197" s="42"/>
      <c r="CT1197" s="42"/>
      <c r="CU1197" s="42"/>
      <c r="CV1197" s="42"/>
    </row>
    <row r="1198" spans="1:100" x14ac:dyDescent="0.45">
      <c r="A1198" s="42"/>
      <c r="B1198" s="42"/>
      <c r="C1198" s="42"/>
      <c r="D1198" s="42"/>
      <c r="E1198" s="42"/>
      <c r="F1198" s="42"/>
      <c r="G1198" s="42"/>
      <c r="H1198" s="42"/>
      <c r="I1198" s="42"/>
      <c r="J1198" s="42"/>
      <c r="K1198" s="42"/>
      <c r="L1198" s="42"/>
      <c r="M1198" s="42"/>
      <c r="N1198" s="42"/>
      <c r="O1198" s="42"/>
      <c r="P1198" s="42"/>
      <c r="Q1198" s="42"/>
      <c r="R1198" s="42"/>
      <c r="S1198" s="42"/>
      <c r="T1198" s="42"/>
      <c r="U1198" s="42"/>
      <c r="V1198" s="42"/>
      <c r="W1198" s="42"/>
      <c r="X1198" s="42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42"/>
      <c r="AN1198" s="42"/>
      <c r="AO1198" s="42"/>
      <c r="AP1198" s="42"/>
      <c r="AQ1198" s="42"/>
      <c r="AR1198" s="42"/>
      <c r="AS1198" s="42"/>
      <c r="AT1198" s="42"/>
      <c r="AU1198" s="42"/>
      <c r="AV1198" s="42"/>
      <c r="AW1198" s="42"/>
      <c r="AX1198" s="42"/>
      <c r="AY1198" s="42"/>
      <c r="AZ1198" s="42"/>
      <c r="BA1198" s="42"/>
      <c r="BB1198" s="42"/>
      <c r="BC1198" s="42"/>
      <c r="BD1198" s="42"/>
      <c r="BE1198" s="42"/>
      <c r="BF1198" s="42"/>
      <c r="BG1198" s="42"/>
      <c r="BH1198" s="42"/>
      <c r="BI1198" s="42"/>
      <c r="BJ1198" s="42"/>
      <c r="BK1198" s="42"/>
      <c r="BL1198" s="42"/>
      <c r="BM1198" s="42"/>
      <c r="BN1198" s="42"/>
      <c r="BO1198" s="42"/>
      <c r="BP1198" s="42"/>
      <c r="BQ1198" s="42"/>
      <c r="BR1198" s="42"/>
      <c r="BS1198" s="42"/>
      <c r="BT1198" s="42"/>
      <c r="BU1198" s="42"/>
      <c r="BV1198" s="42"/>
      <c r="BW1198" s="42"/>
      <c r="BX1198" s="42"/>
      <c r="BY1198" s="42"/>
      <c r="BZ1198" s="42"/>
      <c r="CA1198" s="42"/>
      <c r="CB1198" s="42"/>
      <c r="CC1198" s="42"/>
      <c r="CD1198" s="42"/>
      <c r="CE1198" s="42"/>
      <c r="CF1198" s="42"/>
      <c r="CG1198" s="42"/>
      <c r="CH1198" s="42"/>
      <c r="CI1198" s="42"/>
      <c r="CJ1198" s="42"/>
      <c r="CK1198" s="42"/>
      <c r="CL1198" s="42"/>
      <c r="CM1198" s="42"/>
      <c r="CN1198" s="42"/>
      <c r="CO1198" s="42"/>
      <c r="CP1198" s="42"/>
      <c r="CQ1198" s="42"/>
      <c r="CR1198" s="42"/>
      <c r="CS1198" s="42"/>
      <c r="CT1198" s="42"/>
      <c r="CU1198" s="42"/>
      <c r="CV1198" s="42"/>
    </row>
    <row r="1199" spans="1:100" x14ac:dyDescent="0.45">
      <c r="A1199" s="42"/>
      <c r="B1199" s="42"/>
      <c r="C1199" s="42"/>
      <c r="D1199" s="42"/>
      <c r="E1199" s="42"/>
      <c r="F1199" s="42"/>
      <c r="G1199" s="42"/>
      <c r="H1199" s="42"/>
      <c r="I1199" s="42"/>
      <c r="J1199" s="42"/>
      <c r="K1199" s="42"/>
      <c r="L1199" s="42"/>
      <c r="M1199" s="42"/>
      <c r="N1199" s="42"/>
      <c r="O1199" s="42"/>
      <c r="P1199" s="42"/>
      <c r="Q1199" s="42"/>
      <c r="R1199" s="42"/>
      <c r="S1199" s="42"/>
      <c r="T1199" s="42"/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42"/>
      <c r="AM1199" s="42"/>
      <c r="AN1199" s="42"/>
      <c r="AO1199" s="42"/>
      <c r="AP1199" s="42"/>
      <c r="AQ1199" s="42"/>
      <c r="AR1199" s="42"/>
      <c r="AS1199" s="42"/>
      <c r="AT1199" s="42"/>
      <c r="AU1199" s="42"/>
      <c r="AV1199" s="42"/>
      <c r="AW1199" s="42"/>
      <c r="AX1199" s="42"/>
      <c r="AY1199" s="42"/>
      <c r="AZ1199" s="42"/>
      <c r="BA1199" s="42"/>
      <c r="BB1199" s="42"/>
      <c r="BC1199" s="42"/>
      <c r="BD1199" s="42"/>
      <c r="BE1199" s="42"/>
      <c r="BF1199" s="42"/>
      <c r="BG1199" s="42"/>
      <c r="BH1199" s="42"/>
      <c r="BI1199" s="42"/>
      <c r="BJ1199" s="42"/>
      <c r="BK1199" s="42"/>
      <c r="BL1199" s="42"/>
      <c r="BM1199" s="42"/>
      <c r="BN1199" s="42"/>
      <c r="BO1199" s="42"/>
      <c r="BP1199" s="42"/>
      <c r="BQ1199" s="42"/>
      <c r="BR1199" s="42"/>
      <c r="BS1199" s="42"/>
      <c r="BT1199" s="42"/>
      <c r="BU1199" s="42"/>
      <c r="BV1199" s="42"/>
      <c r="BW1199" s="42"/>
      <c r="BX1199" s="42"/>
      <c r="BY1199" s="42"/>
      <c r="BZ1199" s="42"/>
      <c r="CA1199" s="42"/>
      <c r="CB1199" s="42"/>
      <c r="CC1199" s="42"/>
      <c r="CD1199" s="42"/>
      <c r="CE1199" s="42"/>
      <c r="CF1199" s="42"/>
      <c r="CG1199" s="42"/>
      <c r="CH1199" s="42"/>
      <c r="CI1199" s="42"/>
      <c r="CJ1199" s="42"/>
      <c r="CK1199" s="42"/>
      <c r="CL1199" s="42"/>
      <c r="CM1199" s="42"/>
      <c r="CN1199" s="42"/>
      <c r="CO1199" s="42"/>
      <c r="CP1199" s="42"/>
      <c r="CQ1199" s="42"/>
      <c r="CR1199" s="42"/>
      <c r="CS1199" s="42"/>
      <c r="CT1199" s="42"/>
      <c r="CU1199" s="42"/>
      <c r="CV1199" s="42"/>
    </row>
    <row r="1200" spans="1:100" x14ac:dyDescent="0.45">
      <c r="A1200" s="42"/>
      <c r="B1200" s="42"/>
      <c r="C1200" s="42"/>
      <c r="D1200" s="42"/>
      <c r="E1200" s="42"/>
      <c r="F1200" s="42"/>
      <c r="G1200" s="42"/>
      <c r="H1200" s="42"/>
      <c r="I1200" s="42"/>
      <c r="J1200" s="42"/>
      <c r="K1200" s="42"/>
      <c r="L1200" s="42"/>
      <c r="M1200" s="42"/>
      <c r="N1200" s="42"/>
      <c r="O1200" s="42"/>
      <c r="P1200" s="42"/>
      <c r="Q1200" s="42"/>
      <c r="R1200" s="42"/>
      <c r="S1200" s="42"/>
      <c r="T1200" s="42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42"/>
      <c r="AN1200" s="42"/>
      <c r="AO1200" s="42"/>
      <c r="AP1200" s="42"/>
      <c r="AQ1200" s="42"/>
      <c r="AR1200" s="42"/>
      <c r="AS1200" s="42"/>
      <c r="AT1200" s="42"/>
      <c r="AU1200" s="42"/>
      <c r="AV1200" s="42"/>
      <c r="AW1200" s="42"/>
      <c r="AX1200" s="42"/>
      <c r="AY1200" s="42"/>
      <c r="AZ1200" s="42"/>
      <c r="BA1200" s="42"/>
      <c r="BB1200" s="42"/>
      <c r="BC1200" s="42"/>
      <c r="BD1200" s="42"/>
      <c r="BE1200" s="42"/>
      <c r="BF1200" s="42"/>
      <c r="BG1200" s="42"/>
      <c r="BH1200" s="42"/>
      <c r="BI1200" s="42"/>
      <c r="BJ1200" s="42"/>
      <c r="BK1200" s="42"/>
      <c r="BL1200" s="42"/>
      <c r="BM1200" s="42"/>
      <c r="BN1200" s="42"/>
      <c r="BO1200" s="42"/>
      <c r="BP1200" s="42"/>
      <c r="BQ1200" s="42"/>
      <c r="BR1200" s="42"/>
      <c r="BS1200" s="42"/>
      <c r="BT1200" s="42"/>
      <c r="BU1200" s="42"/>
      <c r="BV1200" s="42"/>
      <c r="BW1200" s="42"/>
      <c r="BX1200" s="42"/>
      <c r="BY1200" s="42"/>
      <c r="BZ1200" s="42"/>
      <c r="CA1200" s="42"/>
      <c r="CB1200" s="42"/>
      <c r="CC1200" s="42"/>
      <c r="CD1200" s="42"/>
      <c r="CE1200" s="42"/>
      <c r="CF1200" s="42"/>
      <c r="CG1200" s="42"/>
      <c r="CH1200" s="42"/>
      <c r="CI1200" s="42"/>
      <c r="CJ1200" s="42"/>
      <c r="CK1200" s="42"/>
      <c r="CL1200" s="42"/>
      <c r="CM1200" s="42"/>
      <c r="CN1200" s="42"/>
      <c r="CO1200" s="42"/>
      <c r="CP1200" s="42"/>
      <c r="CQ1200" s="42"/>
      <c r="CR1200" s="42"/>
      <c r="CS1200" s="42"/>
      <c r="CT1200" s="42"/>
      <c r="CU1200" s="42"/>
      <c r="CV1200" s="42"/>
    </row>
    <row r="1201" spans="1:100" x14ac:dyDescent="0.45">
      <c r="A1201" s="42"/>
      <c r="B1201" s="42"/>
      <c r="C1201" s="42"/>
      <c r="D1201" s="42"/>
      <c r="E1201" s="42"/>
      <c r="F1201" s="42"/>
      <c r="G1201" s="42"/>
      <c r="H1201" s="42"/>
      <c r="I1201" s="42"/>
      <c r="J1201" s="42"/>
      <c r="K1201" s="42"/>
      <c r="L1201" s="42"/>
      <c r="M1201" s="42"/>
      <c r="N1201" s="42"/>
      <c r="O1201" s="42"/>
      <c r="P1201" s="42"/>
      <c r="Q1201" s="42"/>
      <c r="R1201" s="42"/>
      <c r="S1201" s="42"/>
      <c r="T1201" s="42"/>
      <c r="U1201" s="42"/>
      <c r="V1201" s="42"/>
      <c r="W1201" s="42"/>
      <c r="X1201" s="42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42"/>
      <c r="AN1201" s="42"/>
      <c r="AO1201" s="42"/>
      <c r="AP1201" s="42"/>
      <c r="AQ1201" s="42"/>
      <c r="AR1201" s="42"/>
      <c r="AS1201" s="42"/>
      <c r="AT1201" s="42"/>
      <c r="AU1201" s="42"/>
      <c r="AV1201" s="42"/>
      <c r="AW1201" s="42"/>
      <c r="AX1201" s="42"/>
      <c r="AY1201" s="42"/>
      <c r="AZ1201" s="42"/>
      <c r="BA1201" s="42"/>
      <c r="BB1201" s="42"/>
      <c r="BC1201" s="42"/>
      <c r="BD1201" s="42"/>
      <c r="BE1201" s="42"/>
      <c r="BF1201" s="42"/>
      <c r="BG1201" s="42"/>
      <c r="BH1201" s="42"/>
      <c r="BI1201" s="42"/>
      <c r="BJ1201" s="42"/>
      <c r="BK1201" s="42"/>
      <c r="BL1201" s="42"/>
      <c r="BM1201" s="42"/>
      <c r="BN1201" s="42"/>
      <c r="BO1201" s="42"/>
      <c r="BP1201" s="42"/>
      <c r="BQ1201" s="42"/>
      <c r="BR1201" s="42"/>
      <c r="BS1201" s="42"/>
      <c r="BT1201" s="42"/>
      <c r="BU1201" s="42"/>
      <c r="BV1201" s="42"/>
      <c r="BW1201" s="42"/>
      <c r="BX1201" s="42"/>
      <c r="BY1201" s="42"/>
      <c r="BZ1201" s="42"/>
      <c r="CA1201" s="42"/>
      <c r="CB1201" s="42"/>
      <c r="CC1201" s="42"/>
      <c r="CD1201" s="42"/>
      <c r="CE1201" s="42"/>
      <c r="CF1201" s="42"/>
      <c r="CG1201" s="42"/>
      <c r="CH1201" s="42"/>
      <c r="CI1201" s="42"/>
      <c r="CJ1201" s="42"/>
      <c r="CK1201" s="42"/>
      <c r="CL1201" s="42"/>
      <c r="CM1201" s="42"/>
      <c r="CN1201" s="42"/>
      <c r="CO1201" s="42"/>
      <c r="CP1201" s="42"/>
      <c r="CQ1201" s="42"/>
      <c r="CR1201" s="42"/>
      <c r="CS1201" s="42"/>
      <c r="CT1201" s="42"/>
      <c r="CU1201" s="42"/>
      <c r="CV1201" s="42"/>
    </row>
    <row r="1202" spans="1:100" x14ac:dyDescent="0.45">
      <c r="A1202" s="42"/>
      <c r="B1202" s="42"/>
      <c r="C1202" s="42"/>
      <c r="D1202" s="42"/>
      <c r="E1202" s="42"/>
      <c r="F1202" s="42"/>
      <c r="G1202" s="42"/>
      <c r="H1202" s="42"/>
      <c r="I1202" s="42"/>
      <c r="J1202" s="42"/>
      <c r="K1202" s="42"/>
      <c r="L1202" s="42"/>
      <c r="M1202" s="42"/>
      <c r="N1202" s="42"/>
      <c r="O1202" s="42"/>
      <c r="P1202" s="42"/>
      <c r="Q1202" s="42"/>
      <c r="R1202" s="42"/>
      <c r="S1202" s="42"/>
      <c r="T1202" s="42"/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42"/>
      <c r="AN1202" s="42"/>
      <c r="AO1202" s="42"/>
      <c r="AP1202" s="42"/>
      <c r="AQ1202" s="42"/>
      <c r="AR1202" s="42"/>
      <c r="AS1202" s="42"/>
      <c r="AT1202" s="42"/>
      <c r="AU1202" s="42"/>
      <c r="AV1202" s="42"/>
      <c r="AW1202" s="42"/>
      <c r="AX1202" s="42"/>
      <c r="AY1202" s="42"/>
      <c r="AZ1202" s="42"/>
      <c r="BA1202" s="42"/>
      <c r="BB1202" s="42"/>
      <c r="BC1202" s="42"/>
      <c r="BD1202" s="42"/>
      <c r="BE1202" s="42"/>
      <c r="BF1202" s="42"/>
      <c r="BG1202" s="42"/>
      <c r="BH1202" s="42"/>
      <c r="BI1202" s="42"/>
      <c r="BJ1202" s="42"/>
      <c r="BK1202" s="42"/>
      <c r="BL1202" s="42"/>
      <c r="BM1202" s="42"/>
      <c r="BN1202" s="42"/>
      <c r="BO1202" s="42"/>
      <c r="BP1202" s="42"/>
      <c r="BQ1202" s="42"/>
      <c r="BR1202" s="42"/>
      <c r="BS1202" s="42"/>
      <c r="BT1202" s="42"/>
      <c r="BU1202" s="42"/>
      <c r="BV1202" s="42"/>
      <c r="BW1202" s="42"/>
      <c r="BX1202" s="42"/>
      <c r="BY1202" s="42"/>
      <c r="BZ1202" s="42"/>
      <c r="CA1202" s="42"/>
      <c r="CB1202" s="42"/>
      <c r="CC1202" s="42"/>
      <c r="CD1202" s="42"/>
      <c r="CE1202" s="42"/>
      <c r="CF1202" s="42"/>
      <c r="CG1202" s="42"/>
      <c r="CH1202" s="42"/>
      <c r="CI1202" s="42"/>
      <c r="CJ1202" s="42"/>
      <c r="CK1202" s="42"/>
      <c r="CL1202" s="42"/>
      <c r="CM1202" s="42"/>
      <c r="CN1202" s="42"/>
      <c r="CO1202" s="42"/>
      <c r="CP1202" s="42"/>
      <c r="CQ1202" s="42"/>
      <c r="CR1202" s="42"/>
      <c r="CS1202" s="42"/>
      <c r="CT1202" s="42"/>
      <c r="CU1202" s="42"/>
      <c r="CV1202" s="42"/>
    </row>
    <row r="1203" spans="1:100" x14ac:dyDescent="0.45">
      <c r="A1203" s="42"/>
      <c r="B1203" s="42"/>
      <c r="C1203" s="42"/>
      <c r="D1203" s="42"/>
      <c r="E1203" s="42"/>
      <c r="F1203" s="42"/>
      <c r="G1203" s="42"/>
      <c r="H1203" s="42"/>
      <c r="I1203" s="42"/>
      <c r="J1203" s="42"/>
      <c r="K1203" s="42"/>
      <c r="L1203" s="42"/>
      <c r="M1203" s="42"/>
      <c r="N1203" s="42"/>
      <c r="O1203" s="42"/>
      <c r="P1203" s="42"/>
      <c r="Q1203" s="42"/>
      <c r="R1203" s="42"/>
      <c r="S1203" s="42"/>
      <c r="T1203" s="42"/>
      <c r="U1203" s="42"/>
      <c r="V1203" s="42"/>
      <c r="W1203" s="42"/>
      <c r="X1203" s="42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42"/>
      <c r="AN1203" s="42"/>
      <c r="AO1203" s="42"/>
      <c r="AP1203" s="42"/>
      <c r="AQ1203" s="42"/>
      <c r="AR1203" s="42"/>
      <c r="AS1203" s="42"/>
      <c r="AT1203" s="42"/>
      <c r="AU1203" s="42"/>
      <c r="AV1203" s="42"/>
      <c r="AW1203" s="42"/>
      <c r="AX1203" s="42"/>
      <c r="AY1203" s="42"/>
      <c r="AZ1203" s="42"/>
      <c r="BA1203" s="42"/>
      <c r="BB1203" s="42"/>
      <c r="BC1203" s="42"/>
      <c r="BD1203" s="42"/>
      <c r="BE1203" s="42"/>
      <c r="BF1203" s="42"/>
      <c r="BG1203" s="42"/>
      <c r="BH1203" s="42"/>
      <c r="BI1203" s="42"/>
      <c r="BJ1203" s="42"/>
      <c r="BK1203" s="42"/>
      <c r="BL1203" s="42"/>
      <c r="BM1203" s="42"/>
      <c r="BN1203" s="42"/>
      <c r="BO1203" s="42"/>
      <c r="BP1203" s="42"/>
      <c r="BQ1203" s="42"/>
      <c r="BR1203" s="42"/>
      <c r="BS1203" s="42"/>
      <c r="BT1203" s="42"/>
      <c r="BU1203" s="42"/>
      <c r="BV1203" s="42"/>
      <c r="BW1203" s="42"/>
      <c r="BX1203" s="42"/>
      <c r="BY1203" s="42"/>
      <c r="BZ1203" s="42"/>
      <c r="CA1203" s="42"/>
      <c r="CB1203" s="42"/>
      <c r="CC1203" s="42"/>
      <c r="CD1203" s="42"/>
      <c r="CE1203" s="42"/>
      <c r="CF1203" s="42"/>
      <c r="CG1203" s="42"/>
      <c r="CH1203" s="42"/>
      <c r="CI1203" s="42"/>
      <c r="CJ1203" s="42"/>
      <c r="CK1203" s="42"/>
      <c r="CL1203" s="42"/>
      <c r="CM1203" s="42"/>
      <c r="CN1203" s="42"/>
      <c r="CO1203" s="42"/>
      <c r="CP1203" s="42"/>
      <c r="CQ1203" s="42"/>
      <c r="CR1203" s="42"/>
      <c r="CS1203" s="42"/>
      <c r="CT1203" s="42"/>
      <c r="CU1203" s="42"/>
      <c r="CV1203" s="42"/>
    </row>
    <row r="1204" spans="1:100" x14ac:dyDescent="0.45">
      <c r="A1204" s="42"/>
      <c r="B1204" s="42"/>
      <c r="C1204" s="42"/>
      <c r="D1204" s="42"/>
      <c r="E1204" s="42"/>
      <c r="F1204" s="42"/>
      <c r="G1204" s="42"/>
      <c r="H1204" s="42"/>
      <c r="I1204" s="42"/>
      <c r="J1204" s="42"/>
      <c r="K1204" s="42"/>
      <c r="L1204" s="42"/>
      <c r="M1204" s="42"/>
      <c r="N1204" s="42"/>
      <c r="O1204" s="42"/>
      <c r="P1204" s="42"/>
      <c r="Q1204" s="42"/>
      <c r="R1204" s="42"/>
      <c r="S1204" s="42"/>
      <c r="T1204" s="42"/>
      <c r="U1204" s="42"/>
      <c r="V1204" s="42"/>
      <c r="W1204" s="42"/>
      <c r="X1204" s="42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42"/>
      <c r="AN1204" s="42"/>
      <c r="AO1204" s="42"/>
      <c r="AP1204" s="42"/>
      <c r="AQ1204" s="42"/>
      <c r="AR1204" s="42"/>
      <c r="AS1204" s="42"/>
      <c r="AT1204" s="42"/>
      <c r="AU1204" s="42"/>
      <c r="AV1204" s="42"/>
      <c r="AW1204" s="42"/>
      <c r="AX1204" s="42"/>
      <c r="AY1204" s="42"/>
      <c r="AZ1204" s="42"/>
      <c r="BA1204" s="42"/>
      <c r="BB1204" s="42"/>
      <c r="BC1204" s="42"/>
      <c r="BD1204" s="42"/>
      <c r="BE1204" s="42"/>
      <c r="BF1204" s="42"/>
      <c r="BG1204" s="42"/>
      <c r="BH1204" s="42"/>
      <c r="BI1204" s="42"/>
      <c r="BJ1204" s="42"/>
      <c r="BK1204" s="42"/>
      <c r="BL1204" s="42"/>
      <c r="BM1204" s="42"/>
      <c r="BN1204" s="42"/>
      <c r="BO1204" s="42"/>
      <c r="BP1204" s="42"/>
      <c r="BQ1204" s="42"/>
      <c r="BR1204" s="42"/>
      <c r="BS1204" s="42"/>
      <c r="BT1204" s="42"/>
      <c r="BU1204" s="42"/>
      <c r="BV1204" s="42"/>
      <c r="BW1204" s="42"/>
      <c r="BX1204" s="42"/>
      <c r="BY1204" s="42"/>
      <c r="BZ1204" s="42"/>
      <c r="CA1204" s="42"/>
      <c r="CB1204" s="42"/>
      <c r="CC1204" s="42"/>
      <c r="CD1204" s="42"/>
      <c r="CE1204" s="42"/>
      <c r="CF1204" s="42"/>
      <c r="CG1204" s="42"/>
      <c r="CH1204" s="42"/>
      <c r="CI1204" s="42"/>
      <c r="CJ1204" s="42"/>
      <c r="CK1204" s="42"/>
      <c r="CL1204" s="42"/>
      <c r="CM1204" s="42"/>
      <c r="CN1204" s="42"/>
      <c r="CO1204" s="42"/>
      <c r="CP1204" s="42"/>
      <c r="CQ1204" s="42"/>
      <c r="CR1204" s="42"/>
      <c r="CS1204" s="42"/>
      <c r="CT1204" s="42"/>
      <c r="CU1204" s="42"/>
      <c r="CV1204" s="42"/>
    </row>
    <row r="1205" spans="1:100" x14ac:dyDescent="0.45">
      <c r="A1205" s="42"/>
      <c r="B1205" s="42"/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V1205" s="42"/>
      <c r="BW1205" s="42"/>
      <c r="BX1205" s="42"/>
      <c r="BY1205" s="42"/>
      <c r="BZ1205" s="42"/>
      <c r="CA1205" s="42"/>
      <c r="CB1205" s="42"/>
      <c r="CC1205" s="42"/>
      <c r="CD1205" s="42"/>
      <c r="CE1205" s="42"/>
      <c r="CF1205" s="42"/>
      <c r="CG1205" s="42"/>
      <c r="CH1205" s="42"/>
      <c r="CI1205" s="42"/>
      <c r="CJ1205" s="42"/>
      <c r="CK1205" s="42"/>
      <c r="CL1205" s="42"/>
      <c r="CM1205" s="42"/>
      <c r="CN1205" s="42"/>
      <c r="CO1205" s="42"/>
      <c r="CP1205" s="42"/>
      <c r="CQ1205" s="42"/>
      <c r="CR1205" s="42"/>
      <c r="CS1205" s="42"/>
      <c r="CT1205" s="42"/>
      <c r="CU1205" s="42"/>
      <c r="CV1205" s="42"/>
    </row>
    <row r="1206" spans="1:100" x14ac:dyDescent="0.45">
      <c r="A1206" s="42"/>
      <c r="B1206" s="42"/>
      <c r="C1206" s="42"/>
      <c r="D1206" s="42"/>
      <c r="E1206" s="42"/>
      <c r="F1206" s="42"/>
      <c r="G1206" s="42"/>
      <c r="H1206" s="42"/>
      <c r="I1206" s="42"/>
      <c r="J1206" s="42"/>
      <c r="K1206" s="42"/>
      <c r="L1206" s="42"/>
      <c r="M1206" s="42"/>
      <c r="N1206" s="42"/>
      <c r="O1206" s="42"/>
      <c r="P1206" s="42"/>
      <c r="Q1206" s="42"/>
      <c r="R1206" s="42"/>
      <c r="S1206" s="42"/>
      <c r="T1206" s="42"/>
      <c r="U1206" s="42"/>
      <c r="V1206" s="42"/>
      <c r="W1206" s="42"/>
      <c r="X1206" s="42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42"/>
      <c r="AM1206" s="42"/>
      <c r="AN1206" s="42"/>
      <c r="AO1206" s="42"/>
      <c r="AP1206" s="42"/>
      <c r="AQ1206" s="42"/>
      <c r="AR1206" s="42"/>
      <c r="AS1206" s="42"/>
      <c r="AT1206" s="42"/>
      <c r="AU1206" s="42"/>
      <c r="AV1206" s="42"/>
      <c r="AW1206" s="42"/>
      <c r="AX1206" s="42"/>
      <c r="AY1206" s="42"/>
      <c r="AZ1206" s="42"/>
      <c r="BA1206" s="42"/>
      <c r="BB1206" s="42"/>
      <c r="BC1206" s="42"/>
      <c r="BD1206" s="42"/>
      <c r="BE1206" s="42"/>
      <c r="BF1206" s="42"/>
      <c r="BG1206" s="42"/>
      <c r="BH1206" s="42"/>
      <c r="BI1206" s="42"/>
      <c r="BJ1206" s="42"/>
      <c r="BK1206" s="42"/>
      <c r="BL1206" s="42"/>
      <c r="BM1206" s="42"/>
      <c r="BN1206" s="42"/>
      <c r="BO1206" s="42"/>
      <c r="BP1206" s="42"/>
      <c r="BQ1206" s="42"/>
      <c r="BR1206" s="42"/>
      <c r="BS1206" s="42"/>
      <c r="BT1206" s="42"/>
      <c r="BU1206" s="42"/>
      <c r="BV1206" s="42"/>
      <c r="BW1206" s="42"/>
      <c r="BX1206" s="42"/>
      <c r="BY1206" s="42"/>
      <c r="BZ1206" s="42"/>
      <c r="CA1206" s="42"/>
      <c r="CB1206" s="42"/>
      <c r="CC1206" s="42"/>
      <c r="CD1206" s="42"/>
      <c r="CE1206" s="42"/>
      <c r="CF1206" s="42"/>
      <c r="CG1206" s="42"/>
      <c r="CH1206" s="42"/>
      <c r="CI1206" s="42"/>
      <c r="CJ1206" s="42"/>
      <c r="CK1206" s="42"/>
      <c r="CL1206" s="42"/>
      <c r="CM1206" s="42"/>
      <c r="CN1206" s="42"/>
      <c r="CO1206" s="42"/>
      <c r="CP1206" s="42"/>
      <c r="CQ1206" s="42"/>
      <c r="CR1206" s="42"/>
      <c r="CS1206" s="42"/>
      <c r="CT1206" s="42"/>
      <c r="CU1206" s="42"/>
      <c r="CV1206" s="42"/>
    </row>
    <row r="1207" spans="1:100" x14ac:dyDescent="0.45">
      <c r="A1207" s="42"/>
      <c r="B1207" s="42"/>
      <c r="C1207" s="42"/>
      <c r="D1207" s="42"/>
      <c r="E1207" s="42"/>
      <c r="F1207" s="42"/>
      <c r="G1207" s="42"/>
      <c r="H1207" s="42"/>
      <c r="I1207" s="42"/>
      <c r="J1207" s="42"/>
      <c r="K1207" s="42"/>
      <c r="L1207" s="42"/>
      <c r="M1207" s="42"/>
      <c r="N1207" s="42"/>
      <c r="O1207" s="42"/>
      <c r="P1207" s="42"/>
      <c r="Q1207" s="42"/>
      <c r="R1207" s="42"/>
      <c r="S1207" s="42"/>
      <c r="T1207" s="42"/>
      <c r="U1207" s="42"/>
      <c r="V1207" s="42"/>
      <c r="W1207" s="42"/>
      <c r="X1207" s="42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42"/>
      <c r="AN1207" s="42"/>
      <c r="AO1207" s="42"/>
      <c r="AP1207" s="42"/>
      <c r="AQ1207" s="42"/>
      <c r="AR1207" s="42"/>
      <c r="AS1207" s="42"/>
      <c r="AT1207" s="42"/>
      <c r="AU1207" s="42"/>
      <c r="AV1207" s="42"/>
      <c r="AW1207" s="42"/>
      <c r="AX1207" s="42"/>
      <c r="AY1207" s="42"/>
      <c r="AZ1207" s="42"/>
      <c r="BA1207" s="42"/>
      <c r="BB1207" s="42"/>
      <c r="BC1207" s="42"/>
      <c r="BD1207" s="42"/>
      <c r="BE1207" s="42"/>
      <c r="BF1207" s="42"/>
      <c r="BG1207" s="42"/>
      <c r="BH1207" s="42"/>
      <c r="BI1207" s="42"/>
      <c r="BJ1207" s="42"/>
      <c r="BK1207" s="42"/>
      <c r="BL1207" s="42"/>
      <c r="BM1207" s="42"/>
      <c r="BN1207" s="42"/>
      <c r="BO1207" s="42"/>
      <c r="BP1207" s="42"/>
      <c r="BQ1207" s="42"/>
      <c r="BR1207" s="42"/>
      <c r="BS1207" s="42"/>
      <c r="BT1207" s="42"/>
      <c r="BU1207" s="42"/>
      <c r="BV1207" s="42"/>
      <c r="BW1207" s="42"/>
      <c r="BX1207" s="42"/>
      <c r="BY1207" s="42"/>
      <c r="BZ1207" s="42"/>
      <c r="CA1207" s="42"/>
      <c r="CB1207" s="42"/>
      <c r="CC1207" s="42"/>
      <c r="CD1207" s="42"/>
      <c r="CE1207" s="42"/>
      <c r="CF1207" s="42"/>
      <c r="CG1207" s="42"/>
      <c r="CH1207" s="42"/>
      <c r="CI1207" s="42"/>
      <c r="CJ1207" s="42"/>
      <c r="CK1207" s="42"/>
      <c r="CL1207" s="42"/>
      <c r="CM1207" s="42"/>
      <c r="CN1207" s="42"/>
      <c r="CO1207" s="42"/>
      <c r="CP1207" s="42"/>
      <c r="CQ1207" s="42"/>
      <c r="CR1207" s="42"/>
      <c r="CS1207" s="42"/>
      <c r="CT1207" s="42"/>
      <c r="CU1207" s="42"/>
      <c r="CV1207" s="42"/>
    </row>
    <row r="1208" spans="1:100" x14ac:dyDescent="0.45">
      <c r="A1208" s="42"/>
      <c r="B1208" s="42"/>
      <c r="C1208" s="42"/>
      <c r="D1208" s="42"/>
      <c r="E1208" s="42"/>
      <c r="F1208" s="42"/>
      <c r="G1208" s="42"/>
      <c r="H1208" s="42"/>
      <c r="I1208" s="42"/>
      <c r="J1208" s="42"/>
      <c r="K1208" s="42"/>
      <c r="L1208" s="42"/>
      <c r="M1208" s="42"/>
      <c r="N1208" s="42"/>
      <c r="O1208" s="42"/>
      <c r="P1208" s="42"/>
      <c r="Q1208" s="42"/>
      <c r="R1208" s="42"/>
      <c r="S1208" s="42"/>
      <c r="T1208" s="42"/>
      <c r="U1208" s="42"/>
      <c r="V1208" s="42"/>
      <c r="W1208" s="42"/>
      <c r="X1208" s="42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42"/>
      <c r="AN1208" s="42"/>
      <c r="AO1208" s="42"/>
      <c r="AP1208" s="42"/>
      <c r="AQ1208" s="42"/>
      <c r="AR1208" s="42"/>
      <c r="AS1208" s="42"/>
      <c r="AT1208" s="42"/>
      <c r="AU1208" s="42"/>
      <c r="AV1208" s="42"/>
      <c r="AW1208" s="42"/>
      <c r="AX1208" s="42"/>
      <c r="AY1208" s="42"/>
      <c r="AZ1208" s="42"/>
      <c r="BA1208" s="42"/>
      <c r="BB1208" s="42"/>
      <c r="BC1208" s="42"/>
      <c r="BD1208" s="42"/>
      <c r="BE1208" s="42"/>
      <c r="BF1208" s="42"/>
      <c r="BG1208" s="42"/>
      <c r="BH1208" s="42"/>
      <c r="BI1208" s="42"/>
      <c r="BJ1208" s="42"/>
      <c r="BK1208" s="42"/>
      <c r="BL1208" s="42"/>
      <c r="BM1208" s="42"/>
      <c r="BN1208" s="42"/>
      <c r="BO1208" s="42"/>
      <c r="BP1208" s="42"/>
      <c r="BQ1208" s="42"/>
      <c r="BR1208" s="42"/>
      <c r="BS1208" s="42"/>
      <c r="BT1208" s="42"/>
      <c r="BU1208" s="42"/>
      <c r="BV1208" s="42"/>
      <c r="BW1208" s="42"/>
      <c r="BX1208" s="42"/>
      <c r="BY1208" s="42"/>
      <c r="BZ1208" s="42"/>
      <c r="CA1208" s="42"/>
      <c r="CB1208" s="42"/>
      <c r="CC1208" s="42"/>
      <c r="CD1208" s="42"/>
      <c r="CE1208" s="42"/>
      <c r="CF1208" s="42"/>
      <c r="CG1208" s="42"/>
      <c r="CH1208" s="42"/>
      <c r="CI1208" s="42"/>
      <c r="CJ1208" s="42"/>
      <c r="CK1208" s="42"/>
      <c r="CL1208" s="42"/>
      <c r="CM1208" s="42"/>
      <c r="CN1208" s="42"/>
      <c r="CO1208" s="42"/>
      <c r="CP1208" s="42"/>
      <c r="CQ1208" s="42"/>
      <c r="CR1208" s="42"/>
      <c r="CS1208" s="42"/>
      <c r="CT1208" s="42"/>
      <c r="CU1208" s="42"/>
      <c r="CV1208" s="42"/>
    </row>
    <row r="1209" spans="1:100" x14ac:dyDescent="0.45">
      <c r="A1209" s="42"/>
      <c r="B1209" s="42"/>
      <c r="C1209" s="42"/>
      <c r="D1209" s="42"/>
      <c r="E1209" s="42"/>
      <c r="F1209" s="42"/>
      <c r="G1209" s="42"/>
      <c r="H1209" s="42"/>
      <c r="I1209" s="42"/>
      <c r="J1209" s="42"/>
      <c r="K1209" s="42"/>
      <c r="L1209" s="42"/>
      <c r="M1209" s="42"/>
      <c r="N1209" s="42"/>
      <c r="O1209" s="42"/>
      <c r="P1209" s="42"/>
      <c r="Q1209" s="42"/>
      <c r="R1209" s="42"/>
      <c r="S1209" s="42"/>
      <c r="T1209" s="42"/>
      <c r="U1209" s="42"/>
      <c r="V1209" s="42"/>
      <c r="W1209" s="42"/>
      <c r="X1209" s="42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42"/>
      <c r="AN1209" s="42"/>
      <c r="AO1209" s="42"/>
      <c r="AP1209" s="42"/>
      <c r="AQ1209" s="42"/>
      <c r="AR1209" s="42"/>
      <c r="AS1209" s="42"/>
      <c r="AT1209" s="42"/>
      <c r="AU1209" s="42"/>
      <c r="AV1209" s="42"/>
      <c r="AW1209" s="42"/>
      <c r="AX1209" s="42"/>
      <c r="AY1209" s="42"/>
      <c r="AZ1209" s="42"/>
      <c r="BA1209" s="42"/>
      <c r="BB1209" s="42"/>
      <c r="BC1209" s="42"/>
      <c r="BD1209" s="42"/>
      <c r="BE1209" s="42"/>
      <c r="BF1209" s="42"/>
      <c r="BG1209" s="42"/>
      <c r="BH1209" s="42"/>
      <c r="BI1209" s="42"/>
      <c r="BJ1209" s="42"/>
      <c r="BK1209" s="42"/>
      <c r="BL1209" s="42"/>
      <c r="BM1209" s="42"/>
      <c r="BN1209" s="42"/>
      <c r="BO1209" s="42"/>
      <c r="BP1209" s="42"/>
      <c r="BQ1209" s="42"/>
      <c r="BR1209" s="42"/>
      <c r="BS1209" s="42"/>
      <c r="BT1209" s="42"/>
      <c r="BU1209" s="42"/>
      <c r="BV1209" s="42"/>
      <c r="BW1209" s="42"/>
      <c r="BX1209" s="42"/>
      <c r="BY1209" s="42"/>
      <c r="BZ1209" s="42"/>
      <c r="CA1209" s="42"/>
      <c r="CB1209" s="42"/>
      <c r="CC1209" s="42"/>
      <c r="CD1209" s="42"/>
      <c r="CE1209" s="42"/>
      <c r="CF1209" s="42"/>
      <c r="CG1209" s="42"/>
      <c r="CH1209" s="42"/>
      <c r="CI1209" s="42"/>
      <c r="CJ1209" s="42"/>
      <c r="CK1209" s="42"/>
      <c r="CL1209" s="42"/>
      <c r="CM1209" s="42"/>
      <c r="CN1209" s="42"/>
      <c r="CO1209" s="42"/>
      <c r="CP1209" s="42"/>
      <c r="CQ1209" s="42"/>
      <c r="CR1209" s="42"/>
      <c r="CS1209" s="42"/>
      <c r="CT1209" s="42"/>
      <c r="CU1209" s="42"/>
      <c r="CV1209" s="42"/>
    </row>
    <row r="1210" spans="1:100" x14ac:dyDescent="0.45">
      <c r="A1210" s="42"/>
      <c r="B1210" s="42"/>
      <c r="C1210" s="42"/>
      <c r="D1210" s="42"/>
      <c r="E1210" s="42"/>
      <c r="F1210" s="42"/>
      <c r="G1210" s="42"/>
      <c r="H1210" s="42"/>
      <c r="I1210" s="42"/>
      <c r="J1210" s="42"/>
      <c r="K1210" s="42"/>
      <c r="L1210" s="42"/>
      <c r="M1210" s="42"/>
      <c r="N1210" s="42"/>
      <c r="O1210" s="42"/>
      <c r="P1210" s="42"/>
      <c r="Q1210" s="42"/>
      <c r="R1210" s="42"/>
      <c r="S1210" s="42"/>
      <c r="T1210" s="42"/>
      <c r="U1210" s="42"/>
      <c r="V1210" s="42"/>
      <c r="W1210" s="42"/>
      <c r="X1210" s="42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42"/>
      <c r="AN1210" s="42"/>
      <c r="AO1210" s="42"/>
      <c r="AP1210" s="42"/>
      <c r="AQ1210" s="42"/>
      <c r="AR1210" s="42"/>
      <c r="AS1210" s="42"/>
      <c r="AT1210" s="42"/>
      <c r="AU1210" s="42"/>
      <c r="AV1210" s="42"/>
      <c r="AW1210" s="42"/>
      <c r="AX1210" s="42"/>
      <c r="AY1210" s="42"/>
      <c r="AZ1210" s="42"/>
      <c r="BA1210" s="42"/>
      <c r="BB1210" s="42"/>
      <c r="BC1210" s="42"/>
      <c r="BD1210" s="42"/>
      <c r="BE1210" s="42"/>
      <c r="BF1210" s="42"/>
      <c r="BG1210" s="42"/>
      <c r="BH1210" s="42"/>
      <c r="BI1210" s="42"/>
      <c r="BJ1210" s="42"/>
      <c r="BK1210" s="42"/>
      <c r="BL1210" s="42"/>
      <c r="BM1210" s="42"/>
      <c r="BN1210" s="42"/>
      <c r="BO1210" s="42"/>
      <c r="BP1210" s="42"/>
      <c r="BQ1210" s="42"/>
      <c r="BR1210" s="42"/>
      <c r="BS1210" s="42"/>
      <c r="BT1210" s="42"/>
      <c r="BU1210" s="42"/>
      <c r="BV1210" s="42"/>
      <c r="BW1210" s="42"/>
      <c r="BX1210" s="42"/>
      <c r="BY1210" s="42"/>
      <c r="BZ1210" s="42"/>
      <c r="CA1210" s="42"/>
      <c r="CB1210" s="42"/>
      <c r="CC1210" s="42"/>
      <c r="CD1210" s="42"/>
      <c r="CE1210" s="42"/>
      <c r="CF1210" s="42"/>
      <c r="CG1210" s="42"/>
      <c r="CH1210" s="42"/>
      <c r="CI1210" s="42"/>
      <c r="CJ1210" s="42"/>
      <c r="CK1210" s="42"/>
      <c r="CL1210" s="42"/>
      <c r="CM1210" s="42"/>
      <c r="CN1210" s="42"/>
      <c r="CO1210" s="42"/>
      <c r="CP1210" s="42"/>
      <c r="CQ1210" s="42"/>
      <c r="CR1210" s="42"/>
      <c r="CS1210" s="42"/>
      <c r="CT1210" s="42"/>
      <c r="CU1210" s="42"/>
      <c r="CV1210" s="42"/>
    </row>
    <row r="1211" spans="1:100" x14ac:dyDescent="0.45">
      <c r="A1211" s="42"/>
      <c r="B1211" s="42"/>
      <c r="C1211" s="42"/>
      <c r="D1211" s="42"/>
      <c r="E1211" s="42"/>
      <c r="F1211" s="42"/>
      <c r="G1211" s="42"/>
      <c r="H1211" s="42"/>
      <c r="I1211" s="42"/>
      <c r="J1211" s="42"/>
      <c r="K1211" s="42"/>
      <c r="L1211" s="42"/>
      <c r="M1211" s="42"/>
      <c r="N1211" s="42"/>
      <c r="O1211" s="42"/>
      <c r="P1211" s="42"/>
      <c r="Q1211" s="42"/>
      <c r="R1211" s="42"/>
      <c r="S1211" s="42"/>
      <c r="T1211" s="42"/>
      <c r="U1211" s="42"/>
      <c r="V1211" s="42"/>
      <c r="W1211" s="42"/>
      <c r="X1211" s="42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42"/>
      <c r="AN1211" s="42"/>
      <c r="AO1211" s="42"/>
      <c r="AP1211" s="42"/>
      <c r="AQ1211" s="42"/>
      <c r="AR1211" s="42"/>
      <c r="AS1211" s="42"/>
      <c r="AT1211" s="42"/>
      <c r="AU1211" s="42"/>
      <c r="AV1211" s="42"/>
      <c r="AW1211" s="42"/>
      <c r="AX1211" s="42"/>
      <c r="AY1211" s="42"/>
      <c r="AZ1211" s="42"/>
      <c r="BA1211" s="42"/>
      <c r="BB1211" s="42"/>
      <c r="BC1211" s="42"/>
      <c r="BD1211" s="42"/>
      <c r="BE1211" s="42"/>
      <c r="BF1211" s="42"/>
      <c r="BG1211" s="42"/>
      <c r="BH1211" s="42"/>
      <c r="BI1211" s="42"/>
      <c r="BJ1211" s="42"/>
      <c r="BK1211" s="42"/>
      <c r="BL1211" s="42"/>
      <c r="BM1211" s="42"/>
      <c r="BN1211" s="42"/>
      <c r="BO1211" s="42"/>
      <c r="BP1211" s="42"/>
      <c r="BQ1211" s="42"/>
      <c r="BR1211" s="42"/>
      <c r="BS1211" s="42"/>
      <c r="BT1211" s="42"/>
      <c r="BU1211" s="42"/>
      <c r="BV1211" s="42"/>
      <c r="BW1211" s="42"/>
      <c r="BX1211" s="42"/>
      <c r="BY1211" s="42"/>
      <c r="BZ1211" s="42"/>
      <c r="CA1211" s="42"/>
      <c r="CB1211" s="42"/>
      <c r="CC1211" s="42"/>
      <c r="CD1211" s="42"/>
      <c r="CE1211" s="42"/>
      <c r="CF1211" s="42"/>
      <c r="CG1211" s="42"/>
      <c r="CH1211" s="42"/>
      <c r="CI1211" s="42"/>
      <c r="CJ1211" s="42"/>
      <c r="CK1211" s="42"/>
      <c r="CL1211" s="42"/>
      <c r="CM1211" s="42"/>
      <c r="CN1211" s="42"/>
      <c r="CO1211" s="42"/>
      <c r="CP1211" s="42"/>
      <c r="CQ1211" s="42"/>
      <c r="CR1211" s="42"/>
      <c r="CS1211" s="42"/>
      <c r="CT1211" s="42"/>
      <c r="CU1211" s="42"/>
      <c r="CV1211" s="42"/>
    </row>
    <row r="1212" spans="1:100" x14ac:dyDescent="0.45">
      <c r="A1212" s="42"/>
      <c r="B1212" s="42"/>
      <c r="C1212" s="42"/>
      <c r="D1212" s="42"/>
      <c r="E1212" s="42"/>
      <c r="F1212" s="42"/>
      <c r="G1212" s="42"/>
      <c r="H1212" s="42"/>
      <c r="I1212" s="42"/>
      <c r="J1212" s="42"/>
      <c r="K1212" s="42"/>
      <c r="L1212" s="42"/>
      <c r="M1212" s="42"/>
      <c r="N1212" s="42"/>
      <c r="O1212" s="42"/>
      <c r="P1212" s="42"/>
      <c r="Q1212" s="42"/>
      <c r="R1212" s="42"/>
      <c r="S1212" s="42"/>
      <c r="T1212" s="42"/>
      <c r="U1212" s="42"/>
      <c r="V1212" s="42"/>
      <c r="W1212" s="42"/>
      <c r="X1212" s="42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42"/>
      <c r="AN1212" s="42"/>
      <c r="AO1212" s="42"/>
      <c r="AP1212" s="42"/>
      <c r="AQ1212" s="42"/>
      <c r="AR1212" s="42"/>
      <c r="AS1212" s="42"/>
      <c r="AT1212" s="42"/>
      <c r="AU1212" s="42"/>
      <c r="AV1212" s="42"/>
      <c r="AW1212" s="42"/>
      <c r="AX1212" s="42"/>
      <c r="AY1212" s="42"/>
      <c r="AZ1212" s="42"/>
      <c r="BA1212" s="42"/>
      <c r="BB1212" s="42"/>
      <c r="BC1212" s="42"/>
      <c r="BD1212" s="42"/>
      <c r="BE1212" s="42"/>
      <c r="BF1212" s="42"/>
      <c r="BG1212" s="42"/>
      <c r="BH1212" s="42"/>
      <c r="BI1212" s="42"/>
      <c r="BJ1212" s="42"/>
      <c r="BK1212" s="42"/>
      <c r="BL1212" s="42"/>
      <c r="BM1212" s="42"/>
      <c r="BN1212" s="42"/>
      <c r="BO1212" s="42"/>
      <c r="BP1212" s="42"/>
      <c r="BQ1212" s="42"/>
      <c r="BR1212" s="42"/>
      <c r="BS1212" s="42"/>
      <c r="BT1212" s="42"/>
      <c r="BU1212" s="42"/>
      <c r="BV1212" s="42"/>
      <c r="BW1212" s="42"/>
      <c r="BX1212" s="42"/>
      <c r="BY1212" s="42"/>
      <c r="BZ1212" s="42"/>
      <c r="CA1212" s="42"/>
      <c r="CB1212" s="42"/>
      <c r="CC1212" s="42"/>
      <c r="CD1212" s="42"/>
      <c r="CE1212" s="42"/>
      <c r="CF1212" s="42"/>
      <c r="CG1212" s="42"/>
      <c r="CH1212" s="42"/>
      <c r="CI1212" s="42"/>
      <c r="CJ1212" s="42"/>
      <c r="CK1212" s="42"/>
      <c r="CL1212" s="42"/>
      <c r="CM1212" s="42"/>
      <c r="CN1212" s="42"/>
      <c r="CO1212" s="42"/>
      <c r="CP1212" s="42"/>
      <c r="CQ1212" s="42"/>
      <c r="CR1212" s="42"/>
      <c r="CS1212" s="42"/>
      <c r="CT1212" s="42"/>
      <c r="CU1212" s="42"/>
      <c r="CV1212" s="42"/>
    </row>
    <row r="1213" spans="1:100" x14ac:dyDescent="0.45">
      <c r="A1213" s="42"/>
      <c r="B1213" s="42"/>
      <c r="C1213" s="42"/>
      <c r="D1213" s="42"/>
      <c r="E1213" s="42"/>
      <c r="F1213" s="42"/>
      <c r="G1213" s="42"/>
      <c r="H1213" s="42"/>
      <c r="I1213" s="42"/>
      <c r="J1213" s="42"/>
      <c r="K1213" s="42"/>
      <c r="L1213" s="42"/>
      <c r="M1213" s="42"/>
      <c r="N1213" s="42"/>
      <c r="O1213" s="42"/>
      <c r="P1213" s="42"/>
      <c r="Q1213" s="42"/>
      <c r="R1213" s="42"/>
      <c r="S1213" s="42"/>
      <c r="T1213" s="42"/>
      <c r="U1213" s="42"/>
      <c r="V1213" s="42"/>
      <c r="W1213" s="42"/>
      <c r="X1213" s="42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42"/>
      <c r="AN1213" s="42"/>
      <c r="AO1213" s="42"/>
      <c r="AP1213" s="42"/>
      <c r="AQ1213" s="42"/>
      <c r="AR1213" s="42"/>
      <c r="AS1213" s="42"/>
      <c r="AT1213" s="42"/>
      <c r="AU1213" s="42"/>
      <c r="AV1213" s="42"/>
      <c r="AW1213" s="42"/>
      <c r="AX1213" s="42"/>
      <c r="AY1213" s="42"/>
      <c r="AZ1213" s="42"/>
      <c r="BA1213" s="42"/>
      <c r="BB1213" s="42"/>
      <c r="BC1213" s="42"/>
      <c r="BD1213" s="42"/>
      <c r="BE1213" s="42"/>
      <c r="BF1213" s="42"/>
      <c r="BG1213" s="42"/>
      <c r="BH1213" s="42"/>
      <c r="BI1213" s="42"/>
      <c r="BJ1213" s="42"/>
      <c r="BK1213" s="42"/>
      <c r="BL1213" s="42"/>
      <c r="BM1213" s="42"/>
      <c r="BN1213" s="42"/>
      <c r="BO1213" s="42"/>
      <c r="BP1213" s="42"/>
      <c r="BQ1213" s="42"/>
      <c r="BR1213" s="42"/>
      <c r="BS1213" s="42"/>
      <c r="BT1213" s="42"/>
      <c r="BU1213" s="42"/>
      <c r="BV1213" s="42"/>
      <c r="BW1213" s="42"/>
      <c r="BX1213" s="42"/>
      <c r="BY1213" s="42"/>
      <c r="BZ1213" s="42"/>
      <c r="CA1213" s="42"/>
      <c r="CB1213" s="42"/>
      <c r="CC1213" s="42"/>
      <c r="CD1213" s="42"/>
      <c r="CE1213" s="42"/>
      <c r="CF1213" s="42"/>
      <c r="CG1213" s="42"/>
      <c r="CH1213" s="42"/>
      <c r="CI1213" s="42"/>
      <c r="CJ1213" s="42"/>
      <c r="CK1213" s="42"/>
      <c r="CL1213" s="42"/>
      <c r="CM1213" s="42"/>
      <c r="CN1213" s="42"/>
      <c r="CO1213" s="42"/>
      <c r="CP1213" s="42"/>
      <c r="CQ1213" s="42"/>
      <c r="CR1213" s="42"/>
      <c r="CS1213" s="42"/>
      <c r="CT1213" s="42"/>
      <c r="CU1213" s="42"/>
      <c r="CV1213" s="42"/>
    </row>
    <row r="1214" spans="1:100" x14ac:dyDescent="0.45">
      <c r="A1214" s="42"/>
      <c r="B1214" s="42"/>
      <c r="C1214" s="42"/>
      <c r="D1214" s="42"/>
      <c r="E1214" s="42"/>
      <c r="F1214" s="42"/>
      <c r="G1214" s="42"/>
      <c r="H1214" s="42"/>
      <c r="I1214" s="42"/>
      <c r="J1214" s="42"/>
      <c r="K1214" s="42"/>
      <c r="L1214" s="42"/>
      <c r="M1214" s="42"/>
      <c r="N1214" s="42"/>
      <c r="O1214" s="42"/>
      <c r="P1214" s="42"/>
      <c r="Q1214" s="42"/>
      <c r="R1214" s="42"/>
      <c r="S1214" s="42"/>
      <c r="T1214" s="42"/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42"/>
      <c r="AN1214" s="42"/>
      <c r="AO1214" s="42"/>
      <c r="AP1214" s="42"/>
      <c r="AQ1214" s="42"/>
      <c r="AR1214" s="42"/>
      <c r="AS1214" s="42"/>
      <c r="AT1214" s="42"/>
      <c r="AU1214" s="42"/>
      <c r="AV1214" s="42"/>
      <c r="AW1214" s="42"/>
      <c r="AX1214" s="42"/>
      <c r="AY1214" s="42"/>
      <c r="AZ1214" s="42"/>
      <c r="BA1214" s="42"/>
      <c r="BB1214" s="42"/>
      <c r="BC1214" s="42"/>
      <c r="BD1214" s="42"/>
      <c r="BE1214" s="42"/>
      <c r="BF1214" s="42"/>
      <c r="BG1214" s="42"/>
      <c r="BH1214" s="42"/>
      <c r="BI1214" s="42"/>
      <c r="BJ1214" s="42"/>
      <c r="BK1214" s="42"/>
      <c r="BL1214" s="42"/>
      <c r="BM1214" s="42"/>
      <c r="BN1214" s="42"/>
      <c r="BO1214" s="42"/>
      <c r="BP1214" s="42"/>
      <c r="BQ1214" s="42"/>
      <c r="BR1214" s="42"/>
      <c r="BS1214" s="42"/>
      <c r="BT1214" s="42"/>
      <c r="BU1214" s="42"/>
      <c r="BV1214" s="42"/>
      <c r="BW1214" s="42"/>
      <c r="BX1214" s="42"/>
      <c r="BY1214" s="42"/>
      <c r="BZ1214" s="42"/>
      <c r="CA1214" s="42"/>
      <c r="CB1214" s="42"/>
      <c r="CC1214" s="42"/>
      <c r="CD1214" s="42"/>
      <c r="CE1214" s="42"/>
      <c r="CF1214" s="42"/>
      <c r="CG1214" s="42"/>
      <c r="CH1214" s="42"/>
      <c r="CI1214" s="42"/>
      <c r="CJ1214" s="42"/>
      <c r="CK1214" s="42"/>
      <c r="CL1214" s="42"/>
      <c r="CM1214" s="42"/>
      <c r="CN1214" s="42"/>
      <c r="CO1214" s="42"/>
      <c r="CP1214" s="42"/>
      <c r="CQ1214" s="42"/>
      <c r="CR1214" s="42"/>
      <c r="CS1214" s="42"/>
      <c r="CT1214" s="42"/>
      <c r="CU1214" s="42"/>
      <c r="CV1214" s="42"/>
    </row>
    <row r="1215" spans="1:100" x14ac:dyDescent="0.45">
      <c r="A1215" s="42"/>
      <c r="B1215" s="42"/>
      <c r="C1215" s="42"/>
      <c r="D1215" s="42"/>
      <c r="E1215" s="42"/>
      <c r="F1215" s="42"/>
      <c r="G1215" s="42"/>
      <c r="H1215" s="42"/>
      <c r="I1215" s="42"/>
      <c r="J1215" s="42"/>
      <c r="K1215" s="42"/>
      <c r="L1215" s="42"/>
      <c r="M1215" s="42"/>
      <c r="N1215" s="42"/>
      <c r="O1215" s="42"/>
      <c r="P1215" s="42"/>
      <c r="Q1215" s="42"/>
      <c r="R1215" s="42"/>
      <c r="S1215" s="42"/>
      <c r="T1215" s="42"/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42"/>
      <c r="AN1215" s="42"/>
      <c r="AO1215" s="42"/>
      <c r="AP1215" s="42"/>
      <c r="AQ1215" s="42"/>
      <c r="AR1215" s="42"/>
      <c r="AS1215" s="42"/>
      <c r="AT1215" s="42"/>
      <c r="AU1215" s="42"/>
      <c r="AV1215" s="42"/>
      <c r="AW1215" s="42"/>
      <c r="AX1215" s="42"/>
      <c r="AY1215" s="42"/>
      <c r="AZ1215" s="42"/>
      <c r="BA1215" s="42"/>
      <c r="BB1215" s="42"/>
      <c r="BC1215" s="42"/>
      <c r="BD1215" s="42"/>
      <c r="BE1215" s="42"/>
      <c r="BF1215" s="42"/>
      <c r="BG1215" s="42"/>
      <c r="BH1215" s="42"/>
      <c r="BI1215" s="42"/>
      <c r="BJ1215" s="42"/>
      <c r="BK1215" s="42"/>
      <c r="BL1215" s="42"/>
      <c r="BM1215" s="42"/>
      <c r="BN1215" s="42"/>
      <c r="BO1215" s="42"/>
      <c r="BP1215" s="42"/>
      <c r="BQ1215" s="42"/>
      <c r="BR1215" s="42"/>
      <c r="BS1215" s="42"/>
      <c r="BT1215" s="42"/>
      <c r="BU1215" s="42"/>
      <c r="BV1215" s="42"/>
      <c r="BW1215" s="42"/>
      <c r="BX1215" s="42"/>
      <c r="BY1215" s="42"/>
      <c r="BZ1215" s="42"/>
      <c r="CA1215" s="42"/>
      <c r="CB1215" s="42"/>
      <c r="CC1215" s="42"/>
      <c r="CD1215" s="42"/>
      <c r="CE1215" s="42"/>
      <c r="CF1215" s="42"/>
      <c r="CG1215" s="42"/>
      <c r="CH1215" s="42"/>
      <c r="CI1215" s="42"/>
      <c r="CJ1215" s="42"/>
      <c r="CK1215" s="42"/>
      <c r="CL1215" s="42"/>
      <c r="CM1215" s="42"/>
      <c r="CN1215" s="42"/>
      <c r="CO1215" s="42"/>
      <c r="CP1215" s="42"/>
      <c r="CQ1215" s="42"/>
      <c r="CR1215" s="42"/>
      <c r="CS1215" s="42"/>
      <c r="CT1215" s="42"/>
      <c r="CU1215" s="42"/>
      <c r="CV1215" s="42"/>
    </row>
    <row r="1216" spans="1:100" x14ac:dyDescent="0.45">
      <c r="A1216" s="42"/>
      <c r="B1216" s="42"/>
      <c r="C1216" s="42"/>
      <c r="D1216" s="42"/>
      <c r="E1216" s="42"/>
      <c r="F1216" s="42"/>
      <c r="G1216" s="42"/>
      <c r="H1216" s="42"/>
      <c r="I1216" s="42"/>
      <c r="J1216" s="42"/>
      <c r="K1216" s="42"/>
      <c r="L1216" s="42"/>
      <c r="M1216" s="42"/>
      <c r="N1216" s="42"/>
      <c r="O1216" s="42"/>
      <c r="P1216" s="42"/>
      <c r="Q1216" s="42"/>
      <c r="R1216" s="42"/>
      <c r="S1216" s="42"/>
      <c r="T1216" s="42"/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42"/>
      <c r="AN1216" s="42"/>
      <c r="AO1216" s="42"/>
      <c r="AP1216" s="42"/>
      <c r="AQ1216" s="42"/>
      <c r="AR1216" s="42"/>
      <c r="AS1216" s="42"/>
      <c r="AT1216" s="42"/>
      <c r="AU1216" s="42"/>
      <c r="AV1216" s="42"/>
      <c r="AW1216" s="42"/>
      <c r="AX1216" s="42"/>
      <c r="AY1216" s="42"/>
      <c r="AZ1216" s="42"/>
      <c r="BA1216" s="42"/>
      <c r="BB1216" s="42"/>
      <c r="BC1216" s="42"/>
      <c r="BD1216" s="42"/>
      <c r="BE1216" s="42"/>
      <c r="BF1216" s="42"/>
      <c r="BG1216" s="42"/>
      <c r="BH1216" s="42"/>
      <c r="BI1216" s="42"/>
      <c r="BJ1216" s="42"/>
      <c r="BK1216" s="42"/>
      <c r="BL1216" s="42"/>
      <c r="BM1216" s="42"/>
      <c r="BN1216" s="42"/>
      <c r="BO1216" s="42"/>
      <c r="BP1216" s="42"/>
      <c r="BQ1216" s="42"/>
      <c r="BR1216" s="42"/>
      <c r="BS1216" s="42"/>
      <c r="BT1216" s="42"/>
      <c r="BU1216" s="42"/>
      <c r="BV1216" s="42"/>
      <c r="BW1216" s="42"/>
      <c r="BX1216" s="42"/>
      <c r="BY1216" s="42"/>
      <c r="BZ1216" s="42"/>
      <c r="CA1216" s="42"/>
      <c r="CB1216" s="42"/>
      <c r="CC1216" s="42"/>
      <c r="CD1216" s="42"/>
      <c r="CE1216" s="42"/>
      <c r="CF1216" s="42"/>
      <c r="CG1216" s="42"/>
      <c r="CH1216" s="42"/>
      <c r="CI1216" s="42"/>
      <c r="CJ1216" s="42"/>
      <c r="CK1216" s="42"/>
      <c r="CL1216" s="42"/>
      <c r="CM1216" s="42"/>
      <c r="CN1216" s="42"/>
      <c r="CO1216" s="42"/>
      <c r="CP1216" s="42"/>
      <c r="CQ1216" s="42"/>
      <c r="CR1216" s="42"/>
      <c r="CS1216" s="42"/>
      <c r="CT1216" s="42"/>
      <c r="CU1216" s="42"/>
      <c r="CV1216" s="42"/>
    </row>
    <row r="1217" spans="1:100" x14ac:dyDescent="0.45">
      <c r="A1217" s="42"/>
      <c r="B1217" s="42"/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V1217" s="42"/>
      <c r="BW1217" s="42"/>
      <c r="BX1217" s="42"/>
      <c r="BY1217" s="42"/>
      <c r="BZ1217" s="42"/>
      <c r="CA1217" s="42"/>
      <c r="CB1217" s="42"/>
      <c r="CC1217" s="42"/>
      <c r="CD1217" s="42"/>
      <c r="CE1217" s="42"/>
      <c r="CF1217" s="42"/>
      <c r="CG1217" s="42"/>
      <c r="CH1217" s="42"/>
      <c r="CI1217" s="42"/>
      <c r="CJ1217" s="42"/>
      <c r="CK1217" s="42"/>
      <c r="CL1217" s="42"/>
      <c r="CM1217" s="42"/>
      <c r="CN1217" s="42"/>
      <c r="CO1217" s="42"/>
      <c r="CP1217" s="42"/>
      <c r="CQ1217" s="42"/>
      <c r="CR1217" s="42"/>
      <c r="CS1217" s="42"/>
      <c r="CT1217" s="42"/>
      <c r="CU1217" s="42"/>
      <c r="CV1217" s="42"/>
    </row>
    <row r="1218" spans="1:100" x14ac:dyDescent="0.45">
      <c r="A1218" s="42"/>
      <c r="B1218" s="42"/>
      <c r="C1218" s="42"/>
      <c r="D1218" s="42"/>
      <c r="E1218" s="42"/>
      <c r="F1218" s="42"/>
      <c r="G1218" s="42"/>
      <c r="H1218" s="42"/>
      <c r="I1218" s="42"/>
      <c r="J1218" s="42"/>
      <c r="K1218" s="42"/>
      <c r="L1218" s="42"/>
      <c r="M1218" s="42"/>
      <c r="N1218" s="42"/>
      <c r="O1218" s="42"/>
      <c r="P1218" s="42"/>
      <c r="Q1218" s="42"/>
      <c r="R1218" s="42"/>
      <c r="S1218" s="42"/>
      <c r="T1218" s="42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42"/>
      <c r="AN1218" s="42"/>
      <c r="AO1218" s="42"/>
      <c r="AP1218" s="42"/>
      <c r="AQ1218" s="42"/>
      <c r="AR1218" s="42"/>
      <c r="AS1218" s="42"/>
      <c r="AT1218" s="42"/>
      <c r="AU1218" s="42"/>
      <c r="AV1218" s="42"/>
      <c r="AW1218" s="42"/>
      <c r="AX1218" s="42"/>
      <c r="AY1218" s="42"/>
      <c r="AZ1218" s="42"/>
      <c r="BA1218" s="42"/>
      <c r="BB1218" s="42"/>
      <c r="BC1218" s="42"/>
      <c r="BD1218" s="42"/>
      <c r="BE1218" s="42"/>
      <c r="BF1218" s="42"/>
      <c r="BG1218" s="42"/>
      <c r="BH1218" s="42"/>
      <c r="BI1218" s="42"/>
      <c r="BJ1218" s="42"/>
      <c r="BK1218" s="42"/>
      <c r="BL1218" s="42"/>
      <c r="BM1218" s="42"/>
      <c r="BN1218" s="42"/>
      <c r="BO1218" s="42"/>
      <c r="BP1218" s="42"/>
      <c r="BQ1218" s="42"/>
      <c r="BR1218" s="42"/>
      <c r="BS1218" s="42"/>
      <c r="BT1218" s="42"/>
      <c r="BU1218" s="42"/>
      <c r="BV1218" s="42"/>
      <c r="BW1218" s="42"/>
      <c r="BX1218" s="42"/>
      <c r="BY1218" s="42"/>
      <c r="BZ1218" s="42"/>
      <c r="CA1218" s="42"/>
      <c r="CB1218" s="42"/>
      <c r="CC1218" s="42"/>
      <c r="CD1218" s="42"/>
      <c r="CE1218" s="42"/>
      <c r="CF1218" s="42"/>
      <c r="CG1218" s="42"/>
      <c r="CH1218" s="42"/>
      <c r="CI1218" s="42"/>
      <c r="CJ1218" s="42"/>
      <c r="CK1218" s="42"/>
      <c r="CL1218" s="42"/>
      <c r="CM1218" s="42"/>
      <c r="CN1218" s="42"/>
      <c r="CO1218" s="42"/>
      <c r="CP1218" s="42"/>
      <c r="CQ1218" s="42"/>
      <c r="CR1218" s="42"/>
      <c r="CS1218" s="42"/>
      <c r="CT1218" s="42"/>
      <c r="CU1218" s="42"/>
      <c r="CV1218" s="42"/>
    </row>
    <row r="1219" spans="1:100" x14ac:dyDescent="0.45">
      <c r="A1219" s="42"/>
      <c r="B1219" s="42"/>
      <c r="C1219" s="42"/>
      <c r="D1219" s="42"/>
      <c r="E1219" s="42"/>
      <c r="F1219" s="42"/>
      <c r="G1219" s="42"/>
      <c r="H1219" s="42"/>
      <c r="I1219" s="42"/>
      <c r="J1219" s="42"/>
      <c r="K1219" s="42"/>
      <c r="L1219" s="42"/>
      <c r="M1219" s="42"/>
      <c r="N1219" s="42"/>
      <c r="O1219" s="42"/>
      <c r="P1219" s="42"/>
      <c r="Q1219" s="42"/>
      <c r="R1219" s="42"/>
      <c r="S1219" s="42"/>
      <c r="T1219" s="42"/>
      <c r="U1219" s="42"/>
      <c r="V1219" s="42"/>
      <c r="W1219" s="42"/>
      <c r="X1219" s="42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42"/>
      <c r="AN1219" s="42"/>
      <c r="AO1219" s="42"/>
      <c r="AP1219" s="42"/>
      <c r="AQ1219" s="42"/>
      <c r="AR1219" s="42"/>
      <c r="AS1219" s="42"/>
      <c r="AT1219" s="42"/>
      <c r="AU1219" s="42"/>
      <c r="AV1219" s="42"/>
      <c r="AW1219" s="42"/>
      <c r="AX1219" s="42"/>
      <c r="AY1219" s="42"/>
      <c r="AZ1219" s="42"/>
      <c r="BA1219" s="42"/>
      <c r="BB1219" s="42"/>
      <c r="BC1219" s="42"/>
      <c r="BD1219" s="42"/>
      <c r="BE1219" s="42"/>
      <c r="BF1219" s="42"/>
      <c r="BG1219" s="42"/>
      <c r="BH1219" s="42"/>
      <c r="BI1219" s="42"/>
      <c r="BJ1219" s="42"/>
      <c r="BK1219" s="42"/>
      <c r="BL1219" s="42"/>
      <c r="BM1219" s="42"/>
      <c r="BN1219" s="42"/>
      <c r="BO1219" s="42"/>
      <c r="BP1219" s="42"/>
      <c r="BQ1219" s="42"/>
      <c r="BR1219" s="42"/>
      <c r="BS1219" s="42"/>
      <c r="BT1219" s="42"/>
      <c r="BU1219" s="42"/>
      <c r="BV1219" s="42"/>
      <c r="BW1219" s="42"/>
      <c r="BX1219" s="42"/>
      <c r="BY1219" s="42"/>
      <c r="BZ1219" s="42"/>
      <c r="CA1219" s="42"/>
      <c r="CB1219" s="42"/>
      <c r="CC1219" s="42"/>
      <c r="CD1219" s="42"/>
      <c r="CE1219" s="42"/>
      <c r="CF1219" s="42"/>
      <c r="CG1219" s="42"/>
      <c r="CH1219" s="42"/>
      <c r="CI1219" s="42"/>
      <c r="CJ1219" s="42"/>
      <c r="CK1219" s="42"/>
      <c r="CL1219" s="42"/>
      <c r="CM1219" s="42"/>
      <c r="CN1219" s="42"/>
      <c r="CO1219" s="42"/>
      <c r="CP1219" s="42"/>
      <c r="CQ1219" s="42"/>
      <c r="CR1219" s="42"/>
      <c r="CS1219" s="42"/>
      <c r="CT1219" s="42"/>
      <c r="CU1219" s="42"/>
      <c r="CV1219" s="42"/>
    </row>
    <row r="1220" spans="1:100" x14ac:dyDescent="0.45">
      <c r="A1220" s="42"/>
      <c r="B1220" s="42"/>
      <c r="C1220" s="42"/>
      <c r="D1220" s="42"/>
      <c r="E1220" s="42"/>
      <c r="F1220" s="42"/>
      <c r="G1220" s="42"/>
      <c r="H1220" s="42"/>
      <c r="I1220" s="42"/>
      <c r="J1220" s="42"/>
      <c r="K1220" s="42"/>
      <c r="L1220" s="42"/>
      <c r="M1220" s="42"/>
      <c r="N1220" s="42"/>
      <c r="O1220" s="42"/>
      <c r="P1220" s="42"/>
      <c r="Q1220" s="42"/>
      <c r="R1220" s="42"/>
      <c r="S1220" s="42"/>
      <c r="T1220" s="42"/>
      <c r="U1220" s="42"/>
      <c r="V1220" s="42"/>
      <c r="W1220" s="42"/>
      <c r="X1220" s="42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42"/>
      <c r="AN1220" s="42"/>
      <c r="AO1220" s="42"/>
      <c r="AP1220" s="42"/>
      <c r="AQ1220" s="42"/>
      <c r="AR1220" s="42"/>
      <c r="AS1220" s="42"/>
      <c r="AT1220" s="42"/>
      <c r="AU1220" s="42"/>
      <c r="AV1220" s="42"/>
      <c r="AW1220" s="42"/>
      <c r="AX1220" s="42"/>
      <c r="AY1220" s="42"/>
      <c r="AZ1220" s="42"/>
      <c r="BA1220" s="42"/>
      <c r="BB1220" s="42"/>
      <c r="BC1220" s="42"/>
      <c r="BD1220" s="42"/>
      <c r="BE1220" s="42"/>
      <c r="BF1220" s="42"/>
      <c r="BG1220" s="42"/>
      <c r="BH1220" s="42"/>
      <c r="BI1220" s="42"/>
      <c r="BJ1220" s="42"/>
      <c r="BK1220" s="42"/>
      <c r="BL1220" s="42"/>
      <c r="BM1220" s="42"/>
      <c r="BN1220" s="42"/>
      <c r="BO1220" s="42"/>
      <c r="BP1220" s="42"/>
      <c r="BQ1220" s="42"/>
      <c r="BR1220" s="42"/>
      <c r="BS1220" s="42"/>
      <c r="BT1220" s="42"/>
      <c r="BU1220" s="42"/>
      <c r="BV1220" s="42"/>
      <c r="BW1220" s="42"/>
      <c r="BX1220" s="42"/>
      <c r="BY1220" s="42"/>
      <c r="BZ1220" s="42"/>
      <c r="CA1220" s="42"/>
      <c r="CB1220" s="42"/>
      <c r="CC1220" s="42"/>
      <c r="CD1220" s="42"/>
      <c r="CE1220" s="42"/>
      <c r="CF1220" s="42"/>
      <c r="CG1220" s="42"/>
      <c r="CH1220" s="42"/>
      <c r="CI1220" s="42"/>
      <c r="CJ1220" s="42"/>
      <c r="CK1220" s="42"/>
      <c r="CL1220" s="42"/>
      <c r="CM1220" s="42"/>
      <c r="CN1220" s="42"/>
      <c r="CO1220" s="42"/>
      <c r="CP1220" s="42"/>
      <c r="CQ1220" s="42"/>
      <c r="CR1220" s="42"/>
      <c r="CS1220" s="42"/>
      <c r="CT1220" s="42"/>
      <c r="CU1220" s="42"/>
      <c r="CV1220" s="42"/>
    </row>
    <row r="1221" spans="1:100" x14ac:dyDescent="0.45">
      <c r="A1221" s="42"/>
      <c r="B1221" s="42"/>
      <c r="C1221" s="42"/>
      <c r="D1221" s="42"/>
      <c r="E1221" s="42"/>
      <c r="F1221" s="42"/>
      <c r="G1221" s="42"/>
      <c r="H1221" s="42"/>
      <c r="I1221" s="42"/>
      <c r="J1221" s="42"/>
      <c r="K1221" s="42"/>
      <c r="L1221" s="42"/>
      <c r="M1221" s="42"/>
      <c r="N1221" s="42"/>
      <c r="O1221" s="42"/>
      <c r="P1221" s="42"/>
      <c r="Q1221" s="42"/>
      <c r="R1221" s="42"/>
      <c r="S1221" s="42"/>
      <c r="T1221" s="42"/>
      <c r="U1221" s="42"/>
      <c r="V1221" s="42"/>
      <c r="W1221" s="42"/>
      <c r="X1221" s="42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42"/>
      <c r="AN1221" s="42"/>
      <c r="AO1221" s="42"/>
      <c r="AP1221" s="42"/>
      <c r="AQ1221" s="42"/>
      <c r="AR1221" s="42"/>
      <c r="AS1221" s="42"/>
      <c r="AT1221" s="42"/>
      <c r="AU1221" s="42"/>
      <c r="AV1221" s="42"/>
      <c r="AW1221" s="42"/>
      <c r="AX1221" s="42"/>
      <c r="AY1221" s="42"/>
      <c r="AZ1221" s="42"/>
      <c r="BA1221" s="42"/>
      <c r="BB1221" s="42"/>
      <c r="BC1221" s="42"/>
      <c r="BD1221" s="42"/>
      <c r="BE1221" s="42"/>
      <c r="BF1221" s="42"/>
      <c r="BG1221" s="42"/>
      <c r="BH1221" s="42"/>
      <c r="BI1221" s="42"/>
      <c r="BJ1221" s="42"/>
      <c r="BK1221" s="42"/>
      <c r="BL1221" s="42"/>
      <c r="BM1221" s="42"/>
      <c r="BN1221" s="42"/>
      <c r="BO1221" s="42"/>
      <c r="BP1221" s="42"/>
      <c r="BQ1221" s="42"/>
      <c r="BR1221" s="42"/>
      <c r="BS1221" s="42"/>
      <c r="BT1221" s="42"/>
      <c r="BU1221" s="42"/>
      <c r="BV1221" s="42"/>
      <c r="BW1221" s="42"/>
      <c r="BX1221" s="42"/>
      <c r="BY1221" s="42"/>
      <c r="BZ1221" s="42"/>
      <c r="CA1221" s="42"/>
      <c r="CB1221" s="42"/>
      <c r="CC1221" s="42"/>
      <c r="CD1221" s="42"/>
      <c r="CE1221" s="42"/>
      <c r="CF1221" s="42"/>
      <c r="CG1221" s="42"/>
      <c r="CH1221" s="42"/>
      <c r="CI1221" s="42"/>
      <c r="CJ1221" s="42"/>
      <c r="CK1221" s="42"/>
      <c r="CL1221" s="42"/>
      <c r="CM1221" s="42"/>
      <c r="CN1221" s="42"/>
      <c r="CO1221" s="42"/>
      <c r="CP1221" s="42"/>
      <c r="CQ1221" s="42"/>
      <c r="CR1221" s="42"/>
      <c r="CS1221" s="42"/>
      <c r="CT1221" s="42"/>
      <c r="CU1221" s="42"/>
      <c r="CV1221" s="42"/>
    </row>
    <row r="1222" spans="1:100" x14ac:dyDescent="0.45">
      <c r="A1222" s="42"/>
      <c r="B1222" s="42"/>
      <c r="C1222" s="42"/>
      <c r="D1222" s="42"/>
      <c r="E1222" s="42"/>
      <c r="F1222" s="42"/>
      <c r="G1222" s="42"/>
      <c r="H1222" s="42"/>
      <c r="I1222" s="42"/>
      <c r="J1222" s="42"/>
      <c r="K1222" s="42"/>
      <c r="L1222" s="42"/>
      <c r="M1222" s="42"/>
      <c r="N1222" s="42"/>
      <c r="O1222" s="42"/>
      <c r="P1222" s="42"/>
      <c r="Q1222" s="42"/>
      <c r="R1222" s="42"/>
      <c r="S1222" s="42"/>
      <c r="T1222" s="42"/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42"/>
      <c r="AN1222" s="42"/>
      <c r="AO1222" s="42"/>
      <c r="AP1222" s="42"/>
      <c r="AQ1222" s="42"/>
      <c r="AR1222" s="42"/>
      <c r="AS1222" s="42"/>
      <c r="AT1222" s="42"/>
      <c r="AU1222" s="42"/>
      <c r="AV1222" s="42"/>
      <c r="AW1222" s="42"/>
      <c r="AX1222" s="42"/>
      <c r="AY1222" s="42"/>
      <c r="AZ1222" s="42"/>
      <c r="BA1222" s="42"/>
      <c r="BB1222" s="42"/>
      <c r="BC1222" s="42"/>
      <c r="BD1222" s="42"/>
      <c r="BE1222" s="42"/>
      <c r="BF1222" s="42"/>
      <c r="BG1222" s="42"/>
      <c r="BH1222" s="42"/>
      <c r="BI1222" s="42"/>
      <c r="BJ1222" s="42"/>
      <c r="BK1222" s="42"/>
      <c r="BL1222" s="42"/>
      <c r="BM1222" s="42"/>
      <c r="BN1222" s="42"/>
      <c r="BO1222" s="42"/>
      <c r="BP1222" s="42"/>
      <c r="BQ1222" s="42"/>
      <c r="BR1222" s="42"/>
      <c r="BS1222" s="42"/>
      <c r="BT1222" s="42"/>
      <c r="BU1222" s="42"/>
      <c r="BV1222" s="42"/>
      <c r="BW1222" s="42"/>
      <c r="BX1222" s="42"/>
      <c r="BY1222" s="42"/>
      <c r="BZ1222" s="42"/>
      <c r="CA1222" s="42"/>
      <c r="CB1222" s="42"/>
      <c r="CC1222" s="42"/>
      <c r="CD1222" s="42"/>
      <c r="CE1222" s="42"/>
      <c r="CF1222" s="42"/>
      <c r="CG1222" s="42"/>
      <c r="CH1222" s="42"/>
      <c r="CI1222" s="42"/>
      <c r="CJ1222" s="42"/>
      <c r="CK1222" s="42"/>
      <c r="CL1222" s="42"/>
      <c r="CM1222" s="42"/>
      <c r="CN1222" s="42"/>
      <c r="CO1222" s="42"/>
      <c r="CP1222" s="42"/>
      <c r="CQ1222" s="42"/>
      <c r="CR1222" s="42"/>
      <c r="CS1222" s="42"/>
      <c r="CT1222" s="42"/>
      <c r="CU1222" s="42"/>
      <c r="CV1222" s="42"/>
    </row>
    <row r="1223" spans="1:100" x14ac:dyDescent="0.45">
      <c r="A1223" s="42"/>
      <c r="B1223" s="42"/>
      <c r="C1223" s="42"/>
      <c r="D1223" s="42"/>
      <c r="E1223" s="42"/>
      <c r="F1223" s="42"/>
      <c r="G1223" s="42"/>
      <c r="H1223" s="42"/>
      <c r="I1223" s="42"/>
      <c r="J1223" s="42"/>
      <c r="K1223" s="42"/>
      <c r="L1223" s="42"/>
      <c r="M1223" s="42"/>
      <c r="N1223" s="42"/>
      <c r="O1223" s="42"/>
      <c r="P1223" s="42"/>
      <c r="Q1223" s="42"/>
      <c r="R1223" s="42"/>
      <c r="S1223" s="42"/>
      <c r="T1223" s="42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42"/>
      <c r="AN1223" s="42"/>
      <c r="AO1223" s="42"/>
      <c r="AP1223" s="42"/>
      <c r="AQ1223" s="42"/>
      <c r="AR1223" s="42"/>
      <c r="AS1223" s="42"/>
      <c r="AT1223" s="42"/>
      <c r="AU1223" s="42"/>
      <c r="AV1223" s="42"/>
      <c r="AW1223" s="42"/>
      <c r="AX1223" s="42"/>
      <c r="AY1223" s="42"/>
      <c r="AZ1223" s="42"/>
      <c r="BA1223" s="42"/>
      <c r="BB1223" s="42"/>
      <c r="BC1223" s="42"/>
      <c r="BD1223" s="42"/>
      <c r="BE1223" s="42"/>
      <c r="BF1223" s="42"/>
      <c r="BG1223" s="42"/>
      <c r="BH1223" s="42"/>
      <c r="BI1223" s="42"/>
      <c r="BJ1223" s="42"/>
      <c r="BK1223" s="42"/>
      <c r="BL1223" s="42"/>
      <c r="BM1223" s="42"/>
      <c r="BN1223" s="42"/>
      <c r="BO1223" s="42"/>
      <c r="BP1223" s="42"/>
      <c r="BQ1223" s="42"/>
      <c r="BR1223" s="42"/>
      <c r="BS1223" s="42"/>
      <c r="BT1223" s="42"/>
      <c r="BU1223" s="42"/>
      <c r="BV1223" s="42"/>
      <c r="BW1223" s="42"/>
      <c r="BX1223" s="42"/>
      <c r="BY1223" s="42"/>
      <c r="BZ1223" s="42"/>
      <c r="CA1223" s="42"/>
      <c r="CB1223" s="42"/>
      <c r="CC1223" s="42"/>
      <c r="CD1223" s="42"/>
      <c r="CE1223" s="42"/>
      <c r="CF1223" s="42"/>
      <c r="CG1223" s="42"/>
      <c r="CH1223" s="42"/>
      <c r="CI1223" s="42"/>
      <c r="CJ1223" s="42"/>
      <c r="CK1223" s="42"/>
      <c r="CL1223" s="42"/>
      <c r="CM1223" s="42"/>
      <c r="CN1223" s="42"/>
      <c r="CO1223" s="42"/>
      <c r="CP1223" s="42"/>
      <c r="CQ1223" s="42"/>
      <c r="CR1223" s="42"/>
      <c r="CS1223" s="42"/>
      <c r="CT1223" s="42"/>
      <c r="CU1223" s="42"/>
      <c r="CV1223" s="42"/>
    </row>
    <row r="1224" spans="1:100" x14ac:dyDescent="0.45">
      <c r="A1224" s="42"/>
      <c r="B1224" s="42"/>
      <c r="C1224" s="42"/>
      <c r="D1224" s="42"/>
      <c r="E1224" s="42"/>
      <c r="F1224" s="42"/>
      <c r="G1224" s="42"/>
      <c r="H1224" s="42"/>
      <c r="I1224" s="42"/>
      <c r="J1224" s="42"/>
      <c r="K1224" s="42"/>
      <c r="L1224" s="42"/>
      <c r="M1224" s="42"/>
      <c r="N1224" s="42"/>
      <c r="O1224" s="42"/>
      <c r="P1224" s="42"/>
      <c r="Q1224" s="42"/>
      <c r="R1224" s="42"/>
      <c r="S1224" s="42"/>
      <c r="T1224" s="42"/>
      <c r="U1224" s="42"/>
      <c r="V1224" s="42"/>
      <c r="W1224" s="42"/>
      <c r="X1224" s="42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42"/>
      <c r="AM1224" s="42"/>
      <c r="AN1224" s="42"/>
      <c r="AO1224" s="42"/>
      <c r="AP1224" s="42"/>
      <c r="AQ1224" s="42"/>
      <c r="AR1224" s="42"/>
      <c r="AS1224" s="42"/>
      <c r="AT1224" s="42"/>
      <c r="AU1224" s="42"/>
      <c r="AV1224" s="42"/>
      <c r="AW1224" s="42"/>
      <c r="AX1224" s="42"/>
      <c r="AY1224" s="42"/>
      <c r="AZ1224" s="42"/>
      <c r="BA1224" s="42"/>
      <c r="BB1224" s="42"/>
      <c r="BC1224" s="42"/>
      <c r="BD1224" s="42"/>
      <c r="BE1224" s="42"/>
      <c r="BF1224" s="42"/>
      <c r="BG1224" s="42"/>
      <c r="BH1224" s="42"/>
      <c r="BI1224" s="42"/>
      <c r="BJ1224" s="42"/>
      <c r="BK1224" s="42"/>
      <c r="BL1224" s="42"/>
      <c r="BM1224" s="42"/>
      <c r="BN1224" s="42"/>
      <c r="BO1224" s="42"/>
      <c r="BP1224" s="42"/>
      <c r="BQ1224" s="42"/>
      <c r="BR1224" s="42"/>
      <c r="BS1224" s="42"/>
      <c r="BT1224" s="42"/>
      <c r="BU1224" s="42"/>
      <c r="BV1224" s="42"/>
      <c r="BW1224" s="42"/>
      <c r="BX1224" s="42"/>
      <c r="BY1224" s="42"/>
      <c r="BZ1224" s="42"/>
      <c r="CA1224" s="42"/>
      <c r="CB1224" s="42"/>
      <c r="CC1224" s="42"/>
      <c r="CD1224" s="42"/>
      <c r="CE1224" s="42"/>
      <c r="CF1224" s="42"/>
      <c r="CG1224" s="42"/>
      <c r="CH1224" s="42"/>
      <c r="CI1224" s="42"/>
      <c r="CJ1224" s="42"/>
      <c r="CK1224" s="42"/>
      <c r="CL1224" s="42"/>
      <c r="CM1224" s="42"/>
      <c r="CN1224" s="42"/>
      <c r="CO1224" s="42"/>
      <c r="CP1224" s="42"/>
      <c r="CQ1224" s="42"/>
      <c r="CR1224" s="42"/>
      <c r="CS1224" s="42"/>
      <c r="CT1224" s="42"/>
      <c r="CU1224" s="42"/>
      <c r="CV1224" s="42"/>
    </row>
    <row r="1225" spans="1:100" x14ac:dyDescent="0.45">
      <c r="A1225" s="42"/>
      <c r="B1225" s="42"/>
      <c r="C1225" s="42"/>
      <c r="D1225" s="42"/>
      <c r="E1225" s="42"/>
      <c r="F1225" s="42"/>
      <c r="G1225" s="42"/>
      <c r="H1225" s="42"/>
      <c r="I1225" s="42"/>
      <c r="J1225" s="42"/>
      <c r="K1225" s="42"/>
      <c r="L1225" s="42"/>
      <c r="M1225" s="42"/>
      <c r="N1225" s="42"/>
      <c r="O1225" s="42"/>
      <c r="P1225" s="42"/>
      <c r="Q1225" s="42"/>
      <c r="R1225" s="42"/>
      <c r="S1225" s="42"/>
      <c r="T1225" s="42"/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42"/>
      <c r="AM1225" s="42"/>
      <c r="AN1225" s="42"/>
      <c r="AO1225" s="42"/>
      <c r="AP1225" s="42"/>
      <c r="AQ1225" s="42"/>
      <c r="AR1225" s="42"/>
      <c r="AS1225" s="42"/>
      <c r="AT1225" s="42"/>
      <c r="AU1225" s="42"/>
      <c r="AV1225" s="42"/>
      <c r="AW1225" s="42"/>
      <c r="AX1225" s="42"/>
      <c r="AY1225" s="42"/>
      <c r="AZ1225" s="42"/>
      <c r="BA1225" s="42"/>
      <c r="BB1225" s="42"/>
      <c r="BC1225" s="42"/>
      <c r="BD1225" s="42"/>
      <c r="BE1225" s="42"/>
      <c r="BF1225" s="42"/>
      <c r="BG1225" s="42"/>
      <c r="BH1225" s="42"/>
      <c r="BI1225" s="42"/>
      <c r="BJ1225" s="42"/>
      <c r="BK1225" s="42"/>
      <c r="BL1225" s="42"/>
      <c r="BM1225" s="42"/>
      <c r="BN1225" s="42"/>
      <c r="BO1225" s="42"/>
      <c r="BP1225" s="42"/>
      <c r="BQ1225" s="42"/>
      <c r="BR1225" s="42"/>
      <c r="BS1225" s="42"/>
      <c r="BT1225" s="42"/>
      <c r="BU1225" s="42"/>
      <c r="BV1225" s="42"/>
      <c r="BW1225" s="42"/>
      <c r="BX1225" s="42"/>
      <c r="BY1225" s="42"/>
      <c r="BZ1225" s="42"/>
      <c r="CA1225" s="42"/>
      <c r="CB1225" s="42"/>
      <c r="CC1225" s="42"/>
      <c r="CD1225" s="42"/>
      <c r="CE1225" s="42"/>
      <c r="CF1225" s="42"/>
      <c r="CG1225" s="42"/>
      <c r="CH1225" s="42"/>
      <c r="CI1225" s="42"/>
      <c r="CJ1225" s="42"/>
      <c r="CK1225" s="42"/>
      <c r="CL1225" s="42"/>
      <c r="CM1225" s="42"/>
      <c r="CN1225" s="42"/>
      <c r="CO1225" s="42"/>
      <c r="CP1225" s="42"/>
      <c r="CQ1225" s="42"/>
      <c r="CR1225" s="42"/>
      <c r="CS1225" s="42"/>
      <c r="CT1225" s="42"/>
      <c r="CU1225" s="42"/>
      <c r="CV1225" s="42"/>
    </row>
    <row r="1226" spans="1:100" x14ac:dyDescent="0.45">
      <c r="A1226" s="42"/>
      <c r="B1226" s="42"/>
      <c r="C1226" s="42"/>
      <c r="D1226" s="42"/>
      <c r="E1226" s="42"/>
      <c r="F1226" s="42"/>
      <c r="G1226" s="42"/>
      <c r="H1226" s="42"/>
      <c r="I1226" s="42"/>
      <c r="J1226" s="42"/>
      <c r="K1226" s="42"/>
      <c r="L1226" s="42"/>
      <c r="M1226" s="42"/>
      <c r="N1226" s="42"/>
      <c r="O1226" s="42"/>
      <c r="P1226" s="42"/>
      <c r="Q1226" s="42"/>
      <c r="R1226" s="42"/>
      <c r="S1226" s="42"/>
      <c r="T1226" s="42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42"/>
      <c r="AN1226" s="42"/>
      <c r="AO1226" s="42"/>
      <c r="AP1226" s="42"/>
      <c r="AQ1226" s="42"/>
      <c r="AR1226" s="42"/>
      <c r="AS1226" s="42"/>
      <c r="AT1226" s="42"/>
      <c r="AU1226" s="42"/>
      <c r="AV1226" s="42"/>
      <c r="AW1226" s="42"/>
      <c r="AX1226" s="42"/>
      <c r="AY1226" s="42"/>
      <c r="AZ1226" s="42"/>
      <c r="BA1226" s="42"/>
      <c r="BB1226" s="42"/>
      <c r="BC1226" s="42"/>
      <c r="BD1226" s="42"/>
      <c r="BE1226" s="42"/>
      <c r="BF1226" s="42"/>
      <c r="BG1226" s="42"/>
      <c r="BH1226" s="42"/>
      <c r="BI1226" s="42"/>
      <c r="BJ1226" s="42"/>
      <c r="BK1226" s="42"/>
      <c r="BL1226" s="42"/>
      <c r="BM1226" s="42"/>
      <c r="BN1226" s="42"/>
      <c r="BO1226" s="42"/>
      <c r="BP1226" s="42"/>
      <c r="BQ1226" s="42"/>
      <c r="BR1226" s="42"/>
      <c r="BS1226" s="42"/>
      <c r="BT1226" s="42"/>
      <c r="BU1226" s="42"/>
      <c r="BV1226" s="42"/>
      <c r="BW1226" s="42"/>
      <c r="BX1226" s="42"/>
      <c r="BY1226" s="42"/>
      <c r="BZ1226" s="42"/>
      <c r="CA1226" s="42"/>
      <c r="CB1226" s="42"/>
      <c r="CC1226" s="42"/>
      <c r="CD1226" s="42"/>
      <c r="CE1226" s="42"/>
      <c r="CF1226" s="42"/>
      <c r="CG1226" s="42"/>
      <c r="CH1226" s="42"/>
      <c r="CI1226" s="42"/>
      <c r="CJ1226" s="42"/>
      <c r="CK1226" s="42"/>
      <c r="CL1226" s="42"/>
      <c r="CM1226" s="42"/>
      <c r="CN1226" s="42"/>
      <c r="CO1226" s="42"/>
      <c r="CP1226" s="42"/>
      <c r="CQ1226" s="42"/>
      <c r="CR1226" s="42"/>
      <c r="CS1226" s="42"/>
      <c r="CT1226" s="42"/>
      <c r="CU1226" s="42"/>
      <c r="CV1226" s="42"/>
    </row>
    <row r="1227" spans="1:100" x14ac:dyDescent="0.45">
      <c r="A1227" s="42"/>
      <c r="B1227" s="42"/>
      <c r="C1227" s="42"/>
      <c r="D1227" s="42"/>
      <c r="E1227" s="42"/>
      <c r="F1227" s="42"/>
      <c r="G1227" s="42"/>
      <c r="H1227" s="42"/>
      <c r="I1227" s="42"/>
      <c r="J1227" s="42"/>
      <c r="K1227" s="42"/>
      <c r="L1227" s="42"/>
      <c r="M1227" s="42"/>
      <c r="N1227" s="42"/>
      <c r="O1227" s="42"/>
      <c r="P1227" s="42"/>
      <c r="Q1227" s="42"/>
      <c r="R1227" s="42"/>
      <c r="S1227" s="42"/>
      <c r="T1227" s="42"/>
      <c r="U1227" s="42"/>
      <c r="V1227" s="42"/>
      <c r="W1227" s="42"/>
      <c r="X1227" s="42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42"/>
      <c r="AN1227" s="42"/>
      <c r="AO1227" s="42"/>
      <c r="AP1227" s="42"/>
      <c r="AQ1227" s="42"/>
      <c r="AR1227" s="42"/>
      <c r="AS1227" s="42"/>
      <c r="AT1227" s="42"/>
      <c r="AU1227" s="42"/>
      <c r="AV1227" s="42"/>
      <c r="AW1227" s="42"/>
      <c r="AX1227" s="42"/>
      <c r="AY1227" s="42"/>
      <c r="AZ1227" s="42"/>
      <c r="BA1227" s="42"/>
      <c r="BB1227" s="42"/>
      <c r="BC1227" s="42"/>
      <c r="BD1227" s="42"/>
      <c r="BE1227" s="42"/>
      <c r="BF1227" s="42"/>
      <c r="BG1227" s="42"/>
      <c r="BH1227" s="42"/>
      <c r="BI1227" s="42"/>
      <c r="BJ1227" s="42"/>
      <c r="BK1227" s="42"/>
      <c r="BL1227" s="42"/>
      <c r="BM1227" s="42"/>
      <c r="BN1227" s="42"/>
      <c r="BO1227" s="42"/>
      <c r="BP1227" s="42"/>
      <c r="BQ1227" s="42"/>
      <c r="BR1227" s="42"/>
      <c r="BS1227" s="42"/>
      <c r="BT1227" s="42"/>
      <c r="BU1227" s="42"/>
      <c r="BV1227" s="42"/>
      <c r="BW1227" s="42"/>
      <c r="BX1227" s="42"/>
      <c r="BY1227" s="42"/>
      <c r="BZ1227" s="42"/>
      <c r="CA1227" s="42"/>
      <c r="CB1227" s="42"/>
      <c r="CC1227" s="42"/>
      <c r="CD1227" s="42"/>
      <c r="CE1227" s="42"/>
      <c r="CF1227" s="42"/>
      <c r="CG1227" s="42"/>
      <c r="CH1227" s="42"/>
      <c r="CI1227" s="42"/>
      <c r="CJ1227" s="42"/>
      <c r="CK1227" s="42"/>
      <c r="CL1227" s="42"/>
      <c r="CM1227" s="42"/>
      <c r="CN1227" s="42"/>
      <c r="CO1227" s="42"/>
      <c r="CP1227" s="42"/>
      <c r="CQ1227" s="42"/>
      <c r="CR1227" s="42"/>
      <c r="CS1227" s="42"/>
      <c r="CT1227" s="42"/>
      <c r="CU1227" s="42"/>
      <c r="CV1227" s="42"/>
    </row>
    <row r="1228" spans="1:100" x14ac:dyDescent="0.45">
      <c r="A1228" s="42"/>
      <c r="B1228" s="42"/>
      <c r="C1228" s="42"/>
      <c r="D1228" s="42"/>
      <c r="E1228" s="42"/>
      <c r="F1228" s="42"/>
      <c r="G1228" s="42"/>
      <c r="H1228" s="42"/>
      <c r="I1228" s="42"/>
      <c r="J1228" s="42"/>
      <c r="K1228" s="42"/>
      <c r="L1228" s="42"/>
      <c r="M1228" s="42"/>
      <c r="N1228" s="42"/>
      <c r="O1228" s="42"/>
      <c r="P1228" s="42"/>
      <c r="Q1228" s="42"/>
      <c r="R1228" s="42"/>
      <c r="S1228" s="42"/>
      <c r="T1228" s="42"/>
      <c r="U1228" s="42"/>
      <c r="V1228" s="42"/>
      <c r="W1228" s="42"/>
      <c r="X1228" s="42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42"/>
      <c r="AN1228" s="42"/>
      <c r="AO1228" s="42"/>
      <c r="AP1228" s="42"/>
      <c r="AQ1228" s="42"/>
      <c r="AR1228" s="42"/>
      <c r="AS1228" s="42"/>
      <c r="AT1228" s="42"/>
      <c r="AU1228" s="42"/>
      <c r="AV1228" s="42"/>
      <c r="AW1228" s="42"/>
      <c r="AX1228" s="42"/>
      <c r="AY1228" s="42"/>
      <c r="AZ1228" s="42"/>
      <c r="BA1228" s="42"/>
      <c r="BB1228" s="42"/>
      <c r="BC1228" s="42"/>
      <c r="BD1228" s="42"/>
      <c r="BE1228" s="42"/>
      <c r="BF1228" s="42"/>
      <c r="BG1228" s="42"/>
      <c r="BH1228" s="42"/>
      <c r="BI1228" s="42"/>
      <c r="BJ1228" s="42"/>
      <c r="BK1228" s="42"/>
      <c r="BL1228" s="42"/>
      <c r="BM1228" s="42"/>
      <c r="BN1228" s="42"/>
      <c r="BO1228" s="42"/>
      <c r="BP1228" s="42"/>
      <c r="BQ1228" s="42"/>
      <c r="BR1228" s="42"/>
      <c r="BS1228" s="42"/>
      <c r="BT1228" s="42"/>
      <c r="BU1228" s="42"/>
      <c r="BV1228" s="42"/>
      <c r="BW1228" s="42"/>
      <c r="BX1228" s="42"/>
      <c r="BY1228" s="42"/>
      <c r="BZ1228" s="42"/>
      <c r="CA1228" s="42"/>
      <c r="CB1228" s="42"/>
      <c r="CC1228" s="42"/>
      <c r="CD1228" s="42"/>
      <c r="CE1228" s="42"/>
      <c r="CF1228" s="42"/>
      <c r="CG1228" s="42"/>
      <c r="CH1228" s="42"/>
      <c r="CI1228" s="42"/>
      <c r="CJ1228" s="42"/>
      <c r="CK1228" s="42"/>
      <c r="CL1228" s="42"/>
      <c r="CM1228" s="42"/>
      <c r="CN1228" s="42"/>
      <c r="CO1228" s="42"/>
      <c r="CP1228" s="42"/>
      <c r="CQ1228" s="42"/>
      <c r="CR1228" s="42"/>
      <c r="CS1228" s="42"/>
      <c r="CT1228" s="42"/>
      <c r="CU1228" s="42"/>
      <c r="CV1228" s="42"/>
    </row>
    <row r="1229" spans="1:100" x14ac:dyDescent="0.45">
      <c r="A1229" s="42"/>
      <c r="B1229" s="42"/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V1229" s="42"/>
      <c r="BW1229" s="42"/>
      <c r="BX1229" s="42"/>
      <c r="BY1229" s="42"/>
      <c r="BZ1229" s="42"/>
      <c r="CA1229" s="42"/>
      <c r="CB1229" s="42"/>
      <c r="CC1229" s="42"/>
      <c r="CD1229" s="42"/>
      <c r="CE1229" s="42"/>
      <c r="CF1229" s="42"/>
      <c r="CG1229" s="42"/>
      <c r="CH1229" s="42"/>
      <c r="CI1229" s="42"/>
      <c r="CJ1229" s="42"/>
      <c r="CK1229" s="42"/>
      <c r="CL1229" s="42"/>
      <c r="CM1229" s="42"/>
      <c r="CN1229" s="42"/>
      <c r="CO1229" s="42"/>
      <c r="CP1229" s="42"/>
      <c r="CQ1229" s="42"/>
      <c r="CR1229" s="42"/>
      <c r="CS1229" s="42"/>
      <c r="CT1229" s="42"/>
      <c r="CU1229" s="42"/>
      <c r="CV1229" s="42"/>
    </row>
    <row r="1230" spans="1:100" x14ac:dyDescent="0.45">
      <c r="A1230" s="42"/>
      <c r="B1230" s="42"/>
      <c r="C1230" s="42"/>
      <c r="D1230" s="42"/>
      <c r="E1230" s="42"/>
      <c r="F1230" s="42"/>
      <c r="G1230" s="42"/>
      <c r="H1230" s="42"/>
      <c r="I1230" s="42"/>
      <c r="J1230" s="42"/>
      <c r="K1230" s="42"/>
      <c r="L1230" s="42"/>
      <c r="M1230" s="42"/>
      <c r="N1230" s="42"/>
      <c r="O1230" s="42"/>
      <c r="P1230" s="42"/>
      <c r="Q1230" s="42"/>
      <c r="R1230" s="42"/>
      <c r="S1230" s="42"/>
      <c r="T1230" s="42"/>
      <c r="U1230" s="42"/>
      <c r="V1230" s="42"/>
      <c r="W1230" s="42"/>
      <c r="X1230" s="42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42"/>
      <c r="AN1230" s="42"/>
      <c r="AO1230" s="42"/>
      <c r="AP1230" s="42"/>
      <c r="AQ1230" s="42"/>
      <c r="AR1230" s="42"/>
      <c r="AS1230" s="42"/>
      <c r="AT1230" s="42"/>
      <c r="AU1230" s="42"/>
      <c r="AV1230" s="42"/>
      <c r="AW1230" s="42"/>
      <c r="AX1230" s="42"/>
      <c r="AY1230" s="42"/>
      <c r="AZ1230" s="42"/>
      <c r="BA1230" s="42"/>
      <c r="BB1230" s="42"/>
      <c r="BC1230" s="42"/>
      <c r="BD1230" s="42"/>
      <c r="BE1230" s="42"/>
      <c r="BF1230" s="42"/>
      <c r="BG1230" s="42"/>
      <c r="BH1230" s="42"/>
      <c r="BI1230" s="42"/>
      <c r="BJ1230" s="42"/>
      <c r="BK1230" s="42"/>
      <c r="BL1230" s="42"/>
      <c r="BM1230" s="42"/>
      <c r="BN1230" s="42"/>
      <c r="BO1230" s="42"/>
      <c r="BP1230" s="42"/>
      <c r="BQ1230" s="42"/>
      <c r="BR1230" s="42"/>
      <c r="BS1230" s="42"/>
      <c r="BT1230" s="42"/>
      <c r="BU1230" s="42"/>
      <c r="BV1230" s="42"/>
      <c r="BW1230" s="42"/>
      <c r="BX1230" s="42"/>
      <c r="BY1230" s="42"/>
      <c r="BZ1230" s="42"/>
      <c r="CA1230" s="42"/>
      <c r="CB1230" s="42"/>
      <c r="CC1230" s="42"/>
      <c r="CD1230" s="42"/>
      <c r="CE1230" s="42"/>
      <c r="CF1230" s="42"/>
      <c r="CG1230" s="42"/>
      <c r="CH1230" s="42"/>
      <c r="CI1230" s="42"/>
      <c r="CJ1230" s="42"/>
      <c r="CK1230" s="42"/>
      <c r="CL1230" s="42"/>
      <c r="CM1230" s="42"/>
      <c r="CN1230" s="42"/>
      <c r="CO1230" s="42"/>
      <c r="CP1230" s="42"/>
      <c r="CQ1230" s="42"/>
      <c r="CR1230" s="42"/>
      <c r="CS1230" s="42"/>
      <c r="CT1230" s="42"/>
      <c r="CU1230" s="42"/>
      <c r="CV1230" s="42"/>
    </row>
    <row r="1231" spans="1:100" x14ac:dyDescent="0.45">
      <c r="A1231" s="42"/>
      <c r="B1231" s="42"/>
      <c r="C1231" s="42"/>
      <c r="D1231" s="42"/>
      <c r="E1231" s="42"/>
      <c r="F1231" s="42"/>
      <c r="G1231" s="42"/>
      <c r="H1231" s="42"/>
      <c r="I1231" s="42"/>
      <c r="J1231" s="42"/>
      <c r="K1231" s="42"/>
      <c r="L1231" s="42"/>
      <c r="M1231" s="42"/>
      <c r="N1231" s="42"/>
      <c r="O1231" s="42"/>
      <c r="P1231" s="42"/>
      <c r="Q1231" s="42"/>
      <c r="R1231" s="42"/>
      <c r="S1231" s="42"/>
      <c r="T1231" s="42"/>
      <c r="U1231" s="42"/>
      <c r="V1231" s="42"/>
      <c r="W1231" s="42"/>
      <c r="X1231" s="42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42"/>
      <c r="AN1231" s="42"/>
      <c r="AO1231" s="42"/>
      <c r="AP1231" s="42"/>
      <c r="AQ1231" s="42"/>
      <c r="AR1231" s="42"/>
      <c r="AS1231" s="42"/>
      <c r="AT1231" s="42"/>
      <c r="AU1231" s="42"/>
      <c r="AV1231" s="42"/>
      <c r="AW1231" s="42"/>
      <c r="AX1231" s="42"/>
      <c r="AY1231" s="42"/>
      <c r="AZ1231" s="42"/>
      <c r="BA1231" s="42"/>
      <c r="BB1231" s="42"/>
      <c r="BC1231" s="42"/>
      <c r="BD1231" s="42"/>
      <c r="BE1231" s="42"/>
      <c r="BF1231" s="42"/>
      <c r="BG1231" s="42"/>
      <c r="BH1231" s="42"/>
      <c r="BI1231" s="42"/>
      <c r="BJ1231" s="42"/>
      <c r="BK1231" s="42"/>
      <c r="BL1231" s="42"/>
      <c r="BM1231" s="42"/>
      <c r="BN1231" s="42"/>
      <c r="BO1231" s="42"/>
      <c r="BP1231" s="42"/>
      <c r="BQ1231" s="42"/>
      <c r="BR1231" s="42"/>
      <c r="BS1231" s="42"/>
      <c r="BT1231" s="42"/>
      <c r="BU1231" s="42"/>
      <c r="BV1231" s="42"/>
      <c r="BW1231" s="42"/>
      <c r="BX1231" s="42"/>
      <c r="BY1231" s="42"/>
      <c r="BZ1231" s="42"/>
      <c r="CA1231" s="42"/>
      <c r="CB1231" s="42"/>
      <c r="CC1231" s="42"/>
      <c r="CD1231" s="42"/>
      <c r="CE1231" s="42"/>
      <c r="CF1231" s="42"/>
      <c r="CG1231" s="42"/>
      <c r="CH1231" s="42"/>
      <c r="CI1231" s="42"/>
      <c r="CJ1231" s="42"/>
      <c r="CK1231" s="42"/>
      <c r="CL1231" s="42"/>
      <c r="CM1231" s="42"/>
      <c r="CN1231" s="42"/>
      <c r="CO1231" s="42"/>
      <c r="CP1231" s="42"/>
      <c r="CQ1231" s="42"/>
      <c r="CR1231" s="42"/>
      <c r="CS1231" s="42"/>
      <c r="CT1231" s="42"/>
      <c r="CU1231" s="42"/>
      <c r="CV1231" s="42"/>
    </row>
    <row r="1232" spans="1:100" x14ac:dyDescent="0.45">
      <c r="A1232" s="42"/>
      <c r="B1232" s="42"/>
      <c r="C1232" s="42"/>
      <c r="D1232" s="42"/>
      <c r="E1232" s="42"/>
      <c r="F1232" s="42"/>
      <c r="G1232" s="42"/>
      <c r="H1232" s="42"/>
      <c r="I1232" s="42"/>
      <c r="J1232" s="42"/>
      <c r="K1232" s="42"/>
      <c r="L1232" s="42"/>
      <c r="M1232" s="42"/>
      <c r="N1232" s="42"/>
      <c r="O1232" s="42"/>
      <c r="P1232" s="42"/>
      <c r="Q1232" s="42"/>
      <c r="R1232" s="42"/>
      <c r="S1232" s="42"/>
      <c r="T1232" s="42"/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42"/>
      <c r="AN1232" s="42"/>
      <c r="AO1232" s="42"/>
      <c r="AP1232" s="42"/>
      <c r="AQ1232" s="42"/>
      <c r="AR1232" s="42"/>
      <c r="AS1232" s="42"/>
      <c r="AT1232" s="42"/>
      <c r="AU1232" s="42"/>
      <c r="AV1232" s="42"/>
      <c r="AW1232" s="42"/>
      <c r="AX1232" s="42"/>
      <c r="AY1232" s="42"/>
      <c r="AZ1232" s="42"/>
      <c r="BA1232" s="42"/>
      <c r="BB1232" s="42"/>
      <c r="BC1232" s="42"/>
      <c r="BD1232" s="42"/>
      <c r="BE1232" s="42"/>
      <c r="BF1232" s="42"/>
      <c r="BG1232" s="42"/>
      <c r="BH1232" s="42"/>
      <c r="BI1232" s="42"/>
      <c r="BJ1232" s="42"/>
      <c r="BK1232" s="42"/>
      <c r="BL1232" s="42"/>
      <c r="BM1232" s="42"/>
      <c r="BN1232" s="42"/>
      <c r="BO1232" s="42"/>
      <c r="BP1232" s="42"/>
      <c r="BQ1232" s="42"/>
      <c r="BR1232" s="42"/>
      <c r="BS1232" s="42"/>
      <c r="BT1232" s="42"/>
      <c r="BU1232" s="42"/>
      <c r="BV1232" s="42"/>
      <c r="BW1232" s="42"/>
      <c r="BX1232" s="42"/>
      <c r="BY1232" s="42"/>
      <c r="BZ1232" s="42"/>
      <c r="CA1232" s="42"/>
      <c r="CB1232" s="42"/>
      <c r="CC1232" s="42"/>
      <c r="CD1232" s="42"/>
      <c r="CE1232" s="42"/>
      <c r="CF1232" s="42"/>
      <c r="CG1232" s="42"/>
      <c r="CH1232" s="42"/>
      <c r="CI1232" s="42"/>
      <c r="CJ1232" s="42"/>
      <c r="CK1232" s="42"/>
      <c r="CL1232" s="42"/>
      <c r="CM1232" s="42"/>
      <c r="CN1232" s="42"/>
      <c r="CO1232" s="42"/>
      <c r="CP1232" s="42"/>
      <c r="CQ1232" s="42"/>
      <c r="CR1232" s="42"/>
      <c r="CS1232" s="42"/>
      <c r="CT1232" s="42"/>
      <c r="CU1232" s="42"/>
      <c r="CV1232" s="42"/>
    </row>
    <row r="1233" spans="1:100" x14ac:dyDescent="0.45">
      <c r="A1233" s="42"/>
      <c r="B1233" s="42"/>
      <c r="C1233" s="42"/>
      <c r="D1233" s="42"/>
      <c r="E1233" s="42"/>
      <c r="F1233" s="42"/>
      <c r="G1233" s="42"/>
      <c r="H1233" s="42"/>
      <c r="I1233" s="42"/>
      <c r="J1233" s="42"/>
      <c r="K1233" s="42"/>
      <c r="L1233" s="42"/>
      <c r="M1233" s="42"/>
      <c r="N1233" s="42"/>
      <c r="O1233" s="42"/>
      <c r="P1233" s="42"/>
      <c r="Q1233" s="42"/>
      <c r="R1233" s="42"/>
      <c r="S1233" s="42"/>
      <c r="T1233" s="42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42"/>
      <c r="AN1233" s="42"/>
      <c r="AO1233" s="42"/>
      <c r="AP1233" s="42"/>
      <c r="AQ1233" s="42"/>
      <c r="AR1233" s="42"/>
      <c r="AS1233" s="42"/>
      <c r="AT1233" s="42"/>
      <c r="AU1233" s="42"/>
      <c r="AV1233" s="42"/>
      <c r="AW1233" s="42"/>
      <c r="AX1233" s="42"/>
      <c r="AY1233" s="42"/>
      <c r="AZ1233" s="42"/>
      <c r="BA1233" s="42"/>
      <c r="BB1233" s="42"/>
      <c r="BC1233" s="42"/>
      <c r="BD1233" s="42"/>
      <c r="BE1233" s="42"/>
      <c r="BF1233" s="42"/>
      <c r="BG1233" s="42"/>
      <c r="BH1233" s="42"/>
      <c r="BI1233" s="42"/>
      <c r="BJ1233" s="42"/>
      <c r="BK1233" s="42"/>
      <c r="BL1233" s="42"/>
      <c r="BM1233" s="42"/>
      <c r="BN1233" s="42"/>
      <c r="BO1233" s="42"/>
      <c r="BP1233" s="42"/>
      <c r="BQ1233" s="42"/>
      <c r="BR1233" s="42"/>
      <c r="BS1233" s="42"/>
      <c r="BT1233" s="42"/>
      <c r="BU1233" s="42"/>
      <c r="BV1233" s="42"/>
      <c r="BW1233" s="42"/>
      <c r="BX1233" s="42"/>
      <c r="BY1233" s="42"/>
      <c r="BZ1233" s="42"/>
      <c r="CA1233" s="42"/>
      <c r="CB1233" s="42"/>
      <c r="CC1233" s="42"/>
      <c r="CD1233" s="42"/>
      <c r="CE1233" s="42"/>
      <c r="CF1233" s="42"/>
      <c r="CG1233" s="42"/>
      <c r="CH1233" s="42"/>
      <c r="CI1233" s="42"/>
      <c r="CJ1233" s="42"/>
      <c r="CK1233" s="42"/>
      <c r="CL1233" s="42"/>
      <c r="CM1233" s="42"/>
      <c r="CN1233" s="42"/>
      <c r="CO1233" s="42"/>
      <c r="CP1233" s="42"/>
      <c r="CQ1233" s="42"/>
      <c r="CR1233" s="42"/>
      <c r="CS1233" s="42"/>
      <c r="CT1233" s="42"/>
      <c r="CU1233" s="42"/>
      <c r="CV1233" s="42"/>
    </row>
    <row r="1234" spans="1:100" x14ac:dyDescent="0.45">
      <c r="A1234" s="42"/>
      <c r="B1234" s="42"/>
      <c r="C1234" s="42"/>
      <c r="D1234" s="42"/>
      <c r="E1234" s="42"/>
      <c r="F1234" s="42"/>
      <c r="G1234" s="42"/>
      <c r="H1234" s="42"/>
      <c r="I1234" s="42"/>
      <c r="J1234" s="42"/>
      <c r="K1234" s="42"/>
      <c r="L1234" s="42"/>
      <c r="M1234" s="42"/>
      <c r="N1234" s="42"/>
      <c r="O1234" s="42"/>
      <c r="P1234" s="42"/>
      <c r="Q1234" s="42"/>
      <c r="R1234" s="42"/>
      <c r="S1234" s="42"/>
      <c r="T1234" s="42"/>
      <c r="U1234" s="42"/>
      <c r="V1234" s="42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2"/>
      <c r="AZ1234" s="42"/>
      <c r="BA1234" s="42"/>
      <c r="BB1234" s="42"/>
      <c r="BC1234" s="42"/>
      <c r="BD1234" s="42"/>
      <c r="BE1234" s="42"/>
      <c r="BF1234" s="42"/>
      <c r="BG1234" s="42"/>
      <c r="BH1234" s="42"/>
      <c r="BI1234" s="42"/>
      <c r="BJ1234" s="42"/>
      <c r="BK1234" s="42"/>
      <c r="BL1234" s="42"/>
      <c r="BM1234" s="42"/>
      <c r="BN1234" s="42"/>
      <c r="BO1234" s="42"/>
      <c r="BP1234" s="42"/>
      <c r="BQ1234" s="42"/>
      <c r="BR1234" s="42"/>
      <c r="BS1234" s="42"/>
      <c r="BT1234" s="42"/>
      <c r="BU1234" s="42"/>
      <c r="BV1234" s="42"/>
      <c r="BW1234" s="42"/>
      <c r="BX1234" s="42"/>
      <c r="BY1234" s="42"/>
      <c r="BZ1234" s="42"/>
      <c r="CA1234" s="42"/>
      <c r="CB1234" s="42"/>
      <c r="CC1234" s="42"/>
      <c r="CD1234" s="42"/>
      <c r="CE1234" s="42"/>
      <c r="CF1234" s="42"/>
      <c r="CG1234" s="42"/>
      <c r="CH1234" s="42"/>
      <c r="CI1234" s="42"/>
      <c r="CJ1234" s="42"/>
      <c r="CK1234" s="42"/>
      <c r="CL1234" s="42"/>
      <c r="CM1234" s="42"/>
      <c r="CN1234" s="42"/>
      <c r="CO1234" s="42"/>
      <c r="CP1234" s="42"/>
      <c r="CQ1234" s="42"/>
      <c r="CR1234" s="42"/>
      <c r="CS1234" s="42"/>
      <c r="CT1234" s="42"/>
      <c r="CU1234" s="42"/>
      <c r="CV1234" s="42"/>
    </row>
    <row r="1235" spans="1:100" x14ac:dyDescent="0.45">
      <c r="A1235" s="42"/>
      <c r="B1235" s="42"/>
      <c r="C1235" s="42"/>
      <c r="D1235" s="42"/>
      <c r="E1235" s="42"/>
      <c r="F1235" s="42"/>
      <c r="G1235" s="42"/>
      <c r="H1235" s="42"/>
      <c r="I1235" s="42"/>
      <c r="J1235" s="42"/>
      <c r="K1235" s="42"/>
      <c r="L1235" s="42"/>
      <c r="M1235" s="42"/>
      <c r="N1235" s="42"/>
      <c r="O1235" s="42"/>
      <c r="P1235" s="42"/>
      <c r="Q1235" s="42"/>
      <c r="R1235" s="42"/>
      <c r="S1235" s="42"/>
      <c r="T1235" s="42"/>
      <c r="U1235" s="42"/>
      <c r="V1235" s="42"/>
      <c r="W1235" s="42"/>
      <c r="X1235" s="42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42"/>
      <c r="AN1235" s="42"/>
      <c r="AO1235" s="42"/>
      <c r="AP1235" s="42"/>
      <c r="AQ1235" s="42"/>
      <c r="AR1235" s="42"/>
      <c r="AS1235" s="42"/>
      <c r="AT1235" s="42"/>
      <c r="AU1235" s="42"/>
      <c r="AV1235" s="42"/>
      <c r="AW1235" s="42"/>
      <c r="AX1235" s="42"/>
      <c r="AY1235" s="42"/>
      <c r="AZ1235" s="42"/>
      <c r="BA1235" s="42"/>
      <c r="BB1235" s="42"/>
      <c r="BC1235" s="42"/>
      <c r="BD1235" s="42"/>
      <c r="BE1235" s="42"/>
      <c r="BF1235" s="42"/>
      <c r="BG1235" s="42"/>
      <c r="BH1235" s="42"/>
      <c r="BI1235" s="42"/>
      <c r="BJ1235" s="42"/>
      <c r="BK1235" s="42"/>
      <c r="BL1235" s="42"/>
      <c r="BM1235" s="42"/>
      <c r="BN1235" s="42"/>
      <c r="BO1235" s="42"/>
      <c r="BP1235" s="42"/>
      <c r="BQ1235" s="42"/>
      <c r="BR1235" s="42"/>
      <c r="BS1235" s="42"/>
      <c r="BT1235" s="42"/>
      <c r="BU1235" s="42"/>
      <c r="BV1235" s="42"/>
      <c r="BW1235" s="42"/>
      <c r="BX1235" s="42"/>
      <c r="BY1235" s="42"/>
      <c r="BZ1235" s="42"/>
      <c r="CA1235" s="42"/>
      <c r="CB1235" s="42"/>
      <c r="CC1235" s="42"/>
      <c r="CD1235" s="42"/>
      <c r="CE1235" s="42"/>
      <c r="CF1235" s="42"/>
      <c r="CG1235" s="42"/>
      <c r="CH1235" s="42"/>
      <c r="CI1235" s="42"/>
      <c r="CJ1235" s="42"/>
      <c r="CK1235" s="42"/>
      <c r="CL1235" s="42"/>
      <c r="CM1235" s="42"/>
      <c r="CN1235" s="42"/>
      <c r="CO1235" s="42"/>
      <c r="CP1235" s="42"/>
      <c r="CQ1235" s="42"/>
      <c r="CR1235" s="42"/>
      <c r="CS1235" s="42"/>
      <c r="CT1235" s="42"/>
      <c r="CU1235" s="42"/>
      <c r="CV1235" s="42"/>
    </row>
    <row r="1236" spans="1:100" x14ac:dyDescent="0.45">
      <c r="A1236" s="42"/>
      <c r="B1236" s="42"/>
      <c r="C1236" s="42"/>
      <c r="D1236" s="42"/>
      <c r="E1236" s="42"/>
      <c r="F1236" s="42"/>
      <c r="G1236" s="42"/>
      <c r="H1236" s="42"/>
      <c r="I1236" s="42"/>
      <c r="J1236" s="42"/>
      <c r="K1236" s="42"/>
      <c r="L1236" s="42"/>
      <c r="M1236" s="42"/>
      <c r="N1236" s="42"/>
      <c r="O1236" s="42"/>
      <c r="P1236" s="42"/>
      <c r="Q1236" s="42"/>
      <c r="R1236" s="42"/>
      <c r="S1236" s="42"/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2"/>
      <c r="AZ1236" s="42"/>
      <c r="BA1236" s="42"/>
      <c r="BB1236" s="42"/>
      <c r="BC1236" s="42"/>
      <c r="BD1236" s="42"/>
      <c r="BE1236" s="42"/>
      <c r="BF1236" s="42"/>
      <c r="BG1236" s="42"/>
      <c r="BH1236" s="42"/>
      <c r="BI1236" s="42"/>
      <c r="BJ1236" s="42"/>
      <c r="BK1236" s="42"/>
      <c r="BL1236" s="42"/>
      <c r="BM1236" s="42"/>
      <c r="BN1236" s="42"/>
      <c r="BO1236" s="42"/>
      <c r="BP1236" s="42"/>
      <c r="BQ1236" s="42"/>
      <c r="BR1236" s="42"/>
      <c r="BS1236" s="42"/>
      <c r="BT1236" s="42"/>
      <c r="BU1236" s="42"/>
      <c r="BV1236" s="42"/>
      <c r="BW1236" s="42"/>
      <c r="BX1236" s="42"/>
      <c r="BY1236" s="42"/>
      <c r="BZ1236" s="42"/>
      <c r="CA1236" s="42"/>
      <c r="CB1236" s="42"/>
      <c r="CC1236" s="42"/>
      <c r="CD1236" s="42"/>
      <c r="CE1236" s="42"/>
      <c r="CF1236" s="42"/>
      <c r="CG1236" s="42"/>
      <c r="CH1236" s="42"/>
      <c r="CI1236" s="42"/>
      <c r="CJ1236" s="42"/>
      <c r="CK1236" s="42"/>
      <c r="CL1236" s="42"/>
      <c r="CM1236" s="42"/>
      <c r="CN1236" s="42"/>
      <c r="CO1236" s="42"/>
      <c r="CP1236" s="42"/>
      <c r="CQ1236" s="42"/>
      <c r="CR1236" s="42"/>
      <c r="CS1236" s="42"/>
      <c r="CT1236" s="42"/>
      <c r="CU1236" s="42"/>
      <c r="CV1236" s="42"/>
    </row>
    <row r="1237" spans="1:100" x14ac:dyDescent="0.45">
      <c r="A1237" s="42"/>
      <c r="B1237" s="42"/>
      <c r="C1237" s="42"/>
      <c r="D1237" s="42"/>
      <c r="E1237" s="42"/>
      <c r="F1237" s="42"/>
      <c r="G1237" s="42"/>
      <c r="H1237" s="42"/>
      <c r="I1237" s="42"/>
      <c r="J1237" s="42"/>
      <c r="K1237" s="42"/>
      <c r="L1237" s="42"/>
      <c r="M1237" s="42"/>
      <c r="N1237" s="42"/>
      <c r="O1237" s="42"/>
      <c r="P1237" s="42"/>
      <c r="Q1237" s="42"/>
      <c r="R1237" s="42"/>
      <c r="S1237" s="42"/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2"/>
      <c r="AZ1237" s="42"/>
      <c r="BA1237" s="42"/>
      <c r="BB1237" s="42"/>
      <c r="BC1237" s="42"/>
      <c r="BD1237" s="42"/>
      <c r="BE1237" s="42"/>
      <c r="BF1237" s="42"/>
      <c r="BG1237" s="42"/>
      <c r="BH1237" s="42"/>
      <c r="BI1237" s="42"/>
      <c r="BJ1237" s="42"/>
      <c r="BK1237" s="42"/>
      <c r="BL1237" s="42"/>
      <c r="BM1237" s="42"/>
      <c r="BN1237" s="42"/>
      <c r="BO1237" s="42"/>
      <c r="BP1237" s="42"/>
      <c r="BQ1237" s="42"/>
      <c r="BR1237" s="42"/>
      <c r="BS1237" s="42"/>
      <c r="BT1237" s="42"/>
      <c r="BU1237" s="42"/>
      <c r="BV1237" s="42"/>
      <c r="BW1237" s="42"/>
      <c r="BX1237" s="42"/>
      <c r="BY1237" s="42"/>
      <c r="BZ1237" s="42"/>
      <c r="CA1237" s="42"/>
      <c r="CB1237" s="42"/>
      <c r="CC1237" s="42"/>
      <c r="CD1237" s="42"/>
      <c r="CE1237" s="42"/>
      <c r="CF1237" s="42"/>
      <c r="CG1237" s="42"/>
      <c r="CH1237" s="42"/>
      <c r="CI1237" s="42"/>
      <c r="CJ1237" s="42"/>
      <c r="CK1237" s="42"/>
      <c r="CL1237" s="42"/>
      <c r="CM1237" s="42"/>
      <c r="CN1237" s="42"/>
      <c r="CO1237" s="42"/>
      <c r="CP1237" s="42"/>
      <c r="CQ1237" s="42"/>
      <c r="CR1237" s="42"/>
      <c r="CS1237" s="42"/>
      <c r="CT1237" s="42"/>
      <c r="CU1237" s="42"/>
      <c r="CV1237" s="42"/>
    </row>
    <row r="1238" spans="1:100" x14ac:dyDescent="0.45">
      <c r="A1238" s="42"/>
      <c r="B1238" s="42"/>
      <c r="C1238" s="42"/>
      <c r="D1238" s="42"/>
      <c r="E1238" s="42"/>
      <c r="F1238" s="42"/>
      <c r="G1238" s="42"/>
      <c r="H1238" s="42"/>
      <c r="I1238" s="42"/>
      <c r="J1238" s="42"/>
      <c r="K1238" s="42"/>
      <c r="L1238" s="42"/>
      <c r="M1238" s="42"/>
      <c r="N1238" s="42"/>
      <c r="O1238" s="42"/>
      <c r="P1238" s="42"/>
      <c r="Q1238" s="42"/>
      <c r="R1238" s="42"/>
      <c r="S1238" s="42"/>
      <c r="T1238" s="42"/>
      <c r="U1238" s="42"/>
      <c r="V1238" s="42"/>
      <c r="W1238" s="42"/>
      <c r="X1238" s="42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42"/>
      <c r="AN1238" s="42"/>
      <c r="AO1238" s="42"/>
      <c r="AP1238" s="42"/>
      <c r="AQ1238" s="42"/>
      <c r="AR1238" s="42"/>
      <c r="AS1238" s="42"/>
      <c r="AT1238" s="42"/>
      <c r="AU1238" s="42"/>
      <c r="AV1238" s="42"/>
      <c r="AW1238" s="42"/>
      <c r="AX1238" s="42"/>
      <c r="AY1238" s="42"/>
      <c r="AZ1238" s="42"/>
      <c r="BA1238" s="42"/>
      <c r="BB1238" s="42"/>
      <c r="BC1238" s="42"/>
      <c r="BD1238" s="42"/>
      <c r="BE1238" s="42"/>
      <c r="BF1238" s="42"/>
      <c r="BG1238" s="42"/>
      <c r="BH1238" s="42"/>
      <c r="BI1238" s="42"/>
      <c r="BJ1238" s="42"/>
      <c r="BK1238" s="42"/>
      <c r="BL1238" s="42"/>
      <c r="BM1238" s="42"/>
      <c r="BN1238" s="42"/>
      <c r="BO1238" s="42"/>
      <c r="BP1238" s="42"/>
      <c r="BQ1238" s="42"/>
      <c r="BR1238" s="42"/>
      <c r="BS1238" s="42"/>
      <c r="BT1238" s="42"/>
      <c r="BU1238" s="42"/>
      <c r="BV1238" s="42"/>
      <c r="BW1238" s="42"/>
      <c r="BX1238" s="42"/>
      <c r="BY1238" s="42"/>
      <c r="BZ1238" s="42"/>
      <c r="CA1238" s="42"/>
      <c r="CB1238" s="42"/>
      <c r="CC1238" s="42"/>
      <c r="CD1238" s="42"/>
      <c r="CE1238" s="42"/>
      <c r="CF1238" s="42"/>
      <c r="CG1238" s="42"/>
      <c r="CH1238" s="42"/>
      <c r="CI1238" s="42"/>
      <c r="CJ1238" s="42"/>
      <c r="CK1238" s="42"/>
      <c r="CL1238" s="42"/>
      <c r="CM1238" s="42"/>
      <c r="CN1238" s="42"/>
      <c r="CO1238" s="42"/>
      <c r="CP1238" s="42"/>
      <c r="CQ1238" s="42"/>
      <c r="CR1238" s="42"/>
      <c r="CS1238" s="42"/>
      <c r="CT1238" s="42"/>
      <c r="CU1238" s="42"/>
      <c r="CV1238" s="42"/>
    </row>
    <row r="1239" spans="1:100" x14ac:dyDescent="0.45">
      <c r="A1239" s="42"/>
      <c r="B1239" s="42"/>
      <c r="C1239" s="42"/>
      <c r="D1239" s="42"/>
      <c r="E1239" s="42"/>
      <c r="F1239" s="42"/>
      <c r="G1239" s="42"/>
      <c r="H1239" s="42"/>
      <c r="I1239" s="42"/>
      <c r="J1239" s="42"/>
      <c r="K1239" s="42"/>
      <c r="L1239" s="42"/>
      <c r="M1239" s="42"/>
      <c r="N1239" s="42"/>
      <c r="O1239" s="42"/>
      <c r="P1239" s="42"/>
      <c r="Q1239" s="42"/>
      <c r="R1239" s="42"/>
      <c r="S1239" s="42"/>
      <c r="T1239" s="42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2"/>
      <c r="AZ1239" s="42"/>
      <c r="BA1239" s="42"/>
      <c r="BB1239" s="42"/>
      <c r="BC1239" s="42"/>
      <c r="BD1239" s="42"/>
      <c r="BE1239" s="42"/>
      <c r="BF1239" s="42"/>
      <c r="BG1239" s="42"/>
      <c r="BH1239" s="42"/>
      <c r="BI1239" s="42"/>
      <c r="BJ1239" s="42"/>
      <c r="BK1239" s="42"/>
      <c r="BL1239" s="42"/>
      <c r="BM1239" s="42"/>
      <c r="BN1239" s="42"/>
      <c r="BO1239" s="42"/>
      <c r="BP1239" s="42"/>
      <c r="BQ1239" s="42"/>
      <c r="BR1239" s="42"/>
      <c r="BS1239" s="42"/>
      <c r="BT1239" s="42"/>
      <c r="BU1239" s="42"/>
      <c r="BV1239" s="42"/>
      <c r="BW1239" s="42"/>
      <c r="BX1239" s="42"/>
      <c r="BY1239" s="42"/>
      <c r="BZ1239" s="42"/>
      <c r="CA1239" s="42"/>
      <c r="CB1239" s="42"/>
      <c r="CC1239" s="42"/>
      <c r="CD1239" s="42"/>
      <c r="CE1239" s="42"/>
      <c r="CF1239" s="42"/>
      <c r="CG1239" s="42"/>
      <c r="CH1239" s="42"/>
      <c r="CI1239" s="42"/>
      <c r="CJ1239" s="42"/>
      <c r="CK1239" s="42"/>
      <c r="CL1239" s="42"/>
      <c r="CM1239" s="42"/>
      <c r="CN1239" s="42"/>
      <c r="CO1239" s="42"/>
      <c r="CP1239" s="42"/>
      <c r="CQ1239" s="42"/>
      <c r="CR1239" s="42"/>
      <c r="CS1239" s="42"/>
      <c r="CT1239" s="42"/>
      <c r="CU1239" s="42"/>
      <c r="CV1239" s="42"/>
    </row>
    <row r="1240" spans="1:100" x14ac:dyDescent="0.45">
      <c r="A1240" s="42"/>
      <c r="B1240" s="42"/>
      <c r="C1240" s="42"/>
      <c r="D1240" s="42"/>
      <c r="E1240" s="42"/>
      <c r="F1240" s="42"/>
      <c r="G1240" s="42"/>
      <c r="H1240" s="42"/>
      <c r="I1240" s="42"/>
      <c r="J1240" s="42"/>
      <c r="K1240" s="42"/>
      <c r="L1240" s="42"/>
      <c r="M1240" s="42"/>
      <c r="N1240" s="42"/>
      <c r="O1240" s="42"/>
      <c r="P1240" s="42"/>
      <c r="Q1240" s="42"/>
      <c r="R1240" s="42"/>
      <c r="S1240" s="42"/>
      <c r="T1240" s="42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42"/>
      <c r="AN1240" s="42"/>
      <c r="AO1240" s="42"/>
      <c r="AP1240" s="42"/>
      <c r="AQ1240" s="42"/>
      <c r="AR1240" s="42"/>
      <c r="AS1240" s="42"/>
      <c r="AT1240" s="42"/>
      <c r="AU1240" s="42"/>
      <c r="AV1240" s="42"/>
      <c r="AW1240" s="42"/>
      <c r="AX1240" s="42"/>
      <c r="AY1240" s="42"/>
      <c r="AZ1240" s="42"/>
      <c r="BA1240" s="42"/>
      <c r="BB1240" s="42"/>
      <c r="BC1240" s="42"/>
      <c r="BD1240" s="42"/>
      <c r="BE1240" s="42"/>
      <c r="BF1240" s="42"/>
      <c r="BG1240" s="42"/>
      <c r="BH1240" s="42"/>
      <c r="BI1240" s="42"/>
      <c r="BJ1240" s="42"/>
      <c r="BK1240" s="42"/>
      <c r="BL1240" s="42"/>
      <c r="BM1240" s="42"/>
      <c r="BN1240" s="42"/>
      <c r="BO1240" s="42"/>
      <c r="BP1240" s="42"/>
      <c r="BQ1240" s="42"/>
      <c r="BR1240" s="42"/>
      <c r="BS1240" s="42"/>
      <c r="BT1240" s="42"/>
      <c r="BU1240" s="42"/>
      <c r="BV1240" s="42"/>
      <c r="BW1240" s="42"/>
      <c r="BX1240" s="42"/>
      <c r="BY1240" s="42"/>
      <c r="BZ1240" s="42"/>
      <c r="CA1240" s="42"/>
      <c r="CB1240" s="42"/>
      <c r="CC1240" s="42"/>
      <c r="CD1240" s="42"/>
      <c r="CE1240" s="42"/>
      <c r="CF1240" s="42"/>
      <c r="CG1240" s="42"/>
      <c r="CH1240" s="42"/>
      <c r="CI1240" s="42"/>
      <c r="CJ1240" s="42"/>
      <c r="CK1240" s="42"/>
      <c r="CL1240" s="42"/>
      <c r="CM1240" s="42"/>
      <c r="CN1240" s="42"/>
      <c r="CO1240" s="42"/>
      <c r="CP1240" s="42"/>
      <c r="CQ1240" s="42"/>
      <c r="CR1240" s="42"/>
      <c r="CS1240" s="42"/>
      <c r="CT1240" s="42"/>
      <c r="CU1240" s="42"/>
      <c r="CV1240" s="42"/>
    </row>
    <row r="1241" spans="1:100" x14ac:dyDescent="0.45">
      <c r="A1241" s="42"/>
      <c r="B1241" s="42"/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V1241" s="42"/>
      <c r="BW1241" s="42"/>
      <c r="BX1241" s="42"/>
      <c r="BY1241" s="42"/>
      <c r="BZ1241" s="42"/>
      <c r="CA1241" s="42"/>
      <c r="CB1241" s="42"/>
      <c r="CC1241" s="42"/>
      <c r="CD1241" s="42"/>
      <c r="CE1241" s="42"/>
      <c r="CF1241" s="42"/>
      <c r="CG1241" s="42"/>
      <c r="CH1241" s="42"/>
      <c r="CI1241" s="42"/>
      <c r="CJ1241" s="42"/>
      <c r="CK1241" s="42"/>
      <c r="CL1241" s="42"/>
      <c r="CM1241" s="42"/>
      <c r="CN1241" s="42"/>
      <c r="CO1241" s="42"/>
      <c r="CP1241" s="42"/>
      <c r="CQ1241" s="42"/>
      <c r="CR1241" s="42"/>
      <c r="CS1241" s="42"/>
      <c r="CT1241" s="42"/>
      <c r="CU1241" s="42"/>
      <c r="CV1241" s="42"/>
    </row>
    <row r="1242" spans="1:100" x14ac:dyDescent="0.45">
      <c r="A1242" s="42"/>
      <c r="B1242" s="42"/>
      <c r="C1242" s="42"/>
      <c r="D1242" s="42"/>
      <c r="E1242" s="42"/>
      <c r="F1242" s="42"/>
      <c r="G1242" s="42"/>
      <c r="H1242" s="42"/>
      <c r="I1242" s="42"/>
      <c r="J1242" s="42"/>
      <c r="K1242" s="42"/>
      <c r="L1242" s="42"/>
      <c r="M1242" s="42"/>
      <c r="N1242" s="42"/>
      <c r="O1242" s="42"/>
      <c r="P1242" s="42"/>
      <c r="Q1242" s="42"/>
      <c r="R1242" s="42"/>
      <c r="S1242" s="42"/>
      <c r="T1242" s="42"/>
      <c r="U1242" s="42"/>
      <c r="V1242" s="42"/>
      <c r="W1242" s="42"/>
      <c r="X1242" s="42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42"/>
      <c r="AN1242" s="42"/>
      <c r="AO1242" s="42"/>
      <c r="AP1242" s="42"/>
      <c r="AQ1242" s="42"/>
      <c r="AR1242" s="42"/>
      <c r="AS1242" s="42"/>
      <c r="AT1242" s="42"/>
      <c r="AU1242" s="42"/>
      <c r="AV1242" s="42"/>
      <c r="AW1242" s="42"/>
      <c r="AX1242" s="42"/>
      <c r="AY1242" s="42"/>
      <c r="AZ1242" s="42"/>
      <c r="BA1242" s="42"/>
      <c r="BB1242" s="42"/>
      <c r="BC1242" s="42"/>
      <c r="BD1242" s="42"/>
      <c r="BE1242" s="42"/>
      <c r="BF1242" s="42"/>
      <c r="BG1242" s="42"/>
      <c r="BH1242" s="42"/>
      <c r="BI1242" s="42"/>
      <c r="BJ1242" s="42"/>
      <c r="BK1242" s="42"/>
      <c r="BL1242" s="42"/>
      <c r="BM1242" s="42"/>
      <c r="BN1242" s="42"/>
      <c r="BO1242" s="42"/>
      <c r="BP1242" s="42"/>
      <c r="BQ1242" s="42"/>
      <c r="BR1242" s="42"/>
      <c r="BS1242" s="42"/>
      <c r="BT1242" s="42"/>
      <c r="BU1242" s="42"/>
      <c r="BV1242" s="42"/>
      <c r="BW1242" s="42"/>
      <c r="BX1242" s="42"/>
      <c r="BY1242" s="42"/>
      <c r="BZ1242" s="42"/>
      <c r="CA1242" s="42"/>
      <c r="CB1242" s="42"/>
      <c r="CC1242" s="42"/>
      <c r="CD1242" s="42"/>
      <c r="CE1242" s="42"/>
      <c r="CF1242" s="42"/>
      <c r="CG1242" s="42"/>
      <c r="CH1242" s="42"/>
      <c r="CI1242" s="42"/>
      <c r="CJ1242" s="42"/>
      <c r="CK1242" s="42"/>
      <c r="CL1242" s="42"/>
      <c r="CM1242" s="42"/>
      <c r="CN1242" s="42"/>
      <c r="CO1242" s="42"/>
      <c r="CP1242" s="42"/>
      <c r="CQ1242" s="42"/>
      <c r="CR1242" s="42"/>
      <c r="CS1242" s="42"/>
      <c r="CT1242" s="42"/>
      <c r="CU1242" s="42"/>
      <c r="CV1242" s="42"/>
    </row>
    <row r="1243" spans="1:100" x14ac:dyDescent="0.45">
      <c r="A1243" s="42"/>
      <c r="B1243" s="42"/>
      <c r="C1243" s="42"/>
      <c r="D1243" s="42"/>
      <c r="E1243" s="42"/>
      <c r="F1243" s="42"/>
      <c r="G1243" s="42"/>
      <c r="H1243" s="42"/>
      <c r="I1243" s="42"/>
      <c r="J1243" s="42"/>
      <c r="K1243" s="42"/>
      <c r="L1243" s="42"/>
      <c r="M1243" s="42"/>
      <c r="N1243" s="42"/>
      <c r="O1243" s="42"/>
      <c r="P1243" s="42"/>
      <c r="Q1243" s="42"/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2"/>
      <c r="AZ1243" s="42"/>
      <c r="BA1243" s="42"/>
      <c r="BB1243" s="42"/>
      <c r="BC1243" s="42"/>
      <c r="BD1243" s="42"/>
      <c r="BE1243" s="42"/>
      <c r="BF1243" s="42"/>
      <c r="BG1243" s="42"/>
      <c r="BH1243" s="42"/>
      <c r="BI1243" s="42"/>
      <c r="BJ1243" s="42"/>
      <c r="BK1243" s="42"/>
      <c r="BL1243" s="42"/>
      <c r="BM1243" s="42"/>
      <c r="BN1243" s="42"/>
      <c r="BO1243" s="42"/>
      <c r="BP1243" s="42"/>
      <c r="BQ1243" s="42"/>
      <c r="BR1243" s="42"/>
      <c r="BS1243" s="42"/>
      <c r="BT1243" s="42"/>
      <c r="BU1243" s="42"/>
      <c r="BV1243" s="42"/>
      <c r="BW1243" s="42"/>
      <c r="BX1243" s="42"/>
      <c r="BY1243" s="42"/>
      <c r="BZ1243" s="42"/>
      <c r="CA1243" s="42"/>
      <c r="CB1243" s="42"/>
      <c r="CC1243" s="42"/>
      <c r="CD1243" s="42"/>
      <c r="CE1243" s="42"/>
      <c r="CF1243" s="42"/>
      <c r="CG1243" s="42"/>
      <c r="CH1243" s="42"/>
      <c r="CI1243" s="42"/>
      <c r="CJ1243" s="42"/>
      <c r="CK1243" s="42"/>
      <c r="CL1243" s="42"/>
      <c r="CM1243" s="42"/>
      <c r="CN1243" s="42"/>
      <c r="CO1243" s="42"/>
      <c r="CP1243" s="42"/>
      <c r="CQ1243" s="42"/>
      <c r="CR1243" s="42"/>
      <c r="CS1243" s="42"/>
      <c r="CT1243" s="42"/>
      <c r="CU1243" s="42"/>
      <c r="CV1243" s="42"/>
    </row>
    <row r="1244" spans="1:100" x14ac:dyDescent="0.45">
      <c r="A1244" s="42"/>
      <c r="B1244" s="42"/>
      <c r="C1244" s="42"/>
      <c r="D1244" s="42"/>
      <c r="E1244" s="42"/>
      <c r="F1244" s="42"/>
      <c r="G1244" s="42"/>
      <c r="H1244" s="42"/>
      <c r="I1244" s="42"/>
      <c r="J1244" s="42"/>
      <c r="K1244" s="42"/>
      <c r="L1244" s="42"/>
      <c r="M1244" s="42"/>
      <c r="N1244" s="42"/>
      <c r="O1244" s="42"/>
      <c r="P1244" s="42"/>
      <c r="Q1244" s="42"/>
      <c r="R1244" s="42"/>
      <c r="S1244" s="42"/>
      <c r="T1244" s="42"/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42"/>
      <c r="AM1244" s="42"/>
      <c r="AN1244" s="42"/>
      <c r="AO1244" s="42"/>
      <c r="AP1244" s="42"/>
      <c r="AQ1244" s="42"/>
      <c r="AR1244" s="42"/>
      <c r="AS1244" s="42"/>
      <c r="AT1244" s="42"/>
      <c r="AU1244" s="42"/>
      <c r="AV1244" s="42"/>
      <c r="AW1244" s="42"/>
      <c r="AX1244" s="42"/>
      <c r="AY1244" s="42"/>
      <c r="AZ1244" s="42"/>
      <c r="BA1244" s="42"/>
      <c r="BB1244" s="42"/>
      <c r="BC1244" s="42"/>
      <c r="BD1244" s="42"/>
      <c r="BE1244" s="42"/>
      <c r="BF1244" s="42"/>
      <c r="BG1244" s="42"/>
      <c r="BH1244" s="42"/>
      <c r="BI1244" s="42"/>
      <c r="BJ1244" s="42"/>
      <c r="BK1244" s="42"/>
      <c r="BL1244" s="42"/>
      <c r="BM1244" s="42"/>
      <c r="BN1244" s="42"/>
      <c r="BO1244" s="42"/>
      <c r="BP1244" s="42"/>
      <c r="BQ1244" s="42"/>
      <c r="BR1244" s="42"/>
      <c r="BS1244" s="42"/>
      <c r="BT1244" s="42"/>
      <c r="BU1244" s="42"/>
      <c r="BV1244" s="42"/>
      <c r="BW1244" s="42"/>
      <c r="BX1244" s="42"/>
      <c r="BY1244" s="42"/>
      <c r="BZ1244" s="42"/>
      <c r="CA1244" s="42"/>
      <c r="CB1244" s="42"/>
      <c r="CC1244" s="42"/>
      <c r="CD1244" s="42"/>
      <c r="CE1244" s="42"/>
      <c r="CF1244" s="42"/>
      <c r="CG1244" s="42"/>
      <c r="CH1244" s="42"/>
      <c r="CI1244" s="42"/>
      <c r="CJ1244" s="42"/>
      <c r="CK1244" s="42"/>
      <c r="CL1244" s="42"/>
      <c r="CM1244" s="42"/>
      <c r="CN1244" s="42"/>
      <c r="CO1244" s="42"/>
      <c r="CP1244" s="42"/>
      <c r="CQ1244" s="42"/>
      <c r="CR1244" s="42"/>
      <c r="CS1244" s="42"/>
      <c r="CT1244" s="42"/>
      <c r="CU1244" s="42"/>
      <c r="CV1244" s="42"/>
    </row>
    <row r="1245" spans="1:100" x14ac:dyDescent="0.45">
      <c r="A1245" s="42"/>
      <c r="B1245" s="42"/>
      <c r="C1245" s="42"/>
      <c r="D1245" s="42"/>
      <c r="E1245" s="42"/>
      <c r="F1245" s="42"/>
      <c r="G1245" s="42"/>
      <c r="H1245" s="42"/>
      <c r="I1245" s="42"/>
      <c r="J1245" s="42"/>
      <c r="K1245" s="42"/>
      <c r="L1245" s="42"/>
      <c r="M1245" s="42"/>
      <c r="N1245" s="42"/>
      <c r="O1245" s="42"/>
      <c r="P1245" s="42"/>
      <c r="Q1245" s="42"/>
      <c r="R1245" s="42"/>
      <c r="S1245" s="42"/>
      <c r="T1245" s="42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42"/>
      <c r="AN1245" s="42"/>
      <c r="AO1245" s="42"/>
      <c r="AP1245" s="42"/>
      <c r="AQ1245" s="42"/>
      <c r="AR1245" s="42"/>
      <c r="AS1245" s="42"/>
      <c r="AT1245" s="42"/>
      <c r="AU1245" s="42"/>
      <c r="AV1245" s="42"/>
      <c r="AW1245" s="42"/>
      <c r="AX1245" s="42"/>
      <c r="AY1245" s="42"/>
      <c r="AZ1245" s="42"/>
      <c r="BA1245" s="42"/>
      <c r="BB1245" s="42"/>
      <c r="BC1245" s="42"/>
      <c r="BD1245" s="42"/>
      <c r="BE1245" s="42"/>
      <c r="BF1245" s="42"/>
      <c r="BG1245" s="42"/>
      <c r="BH1245" s="42"/>
      <c r="BI1245" s="42"/>
      <c r="BJ1245" s="42"/>
      <c r="BK1245" s="42"/>
      <c r="BL1245" s="42"/>
      <c r="BM1245" s="42"/>
      <c r="BN1245" s="42"/>
      <c r="BO1245" s="42"/>
      <c r="BP1245" s="42"/>
      <c r="BQ1245" s="42"/>
      <c r="BR1245" s="42"/>
      <c r="BS1245" s="42"/>
      <c r="BT1245" s="42"/>
      <c r="BU1245" s="42"/>
      <c r="BV1245" s="42"/>
      <c r="BW1245" s="42"/>
      <c r="BX1245" s="42"/>
      <c r="BY1245" s="42"/>
      <c r="BZ1245" s="42"/>
      <c r="CA1245" s="42"/>
      <c r="CB1245" s="42"/>
      <c r="CC1245" s="42"/>
      <c r="CD1245" s="42"/>
      <c r="CE1245" s="42"/>
      <c r="CF1245" s="42"/>
      <c r="CG1245" s="42"/>
      <c r="CH1245" s="42"/>
      <c r="CI1245" s="42"/>
      <c r="CJ1245" s="42"/>
      <c r="CK1245" s="42"/>
      <c r="CL1245" s="42"/>
      <c r="CM1245" s="42"/>
      <c r="CN1245" s="42"/>
      <c r="CO1245" s="42"/>
      <c r="CP1245" s="42"/>
      <c r="CQ1245" s="42"/>
      <c r="CR1245" s="42"/>
      <c r="CS1245" s="42"/>
      <c r="CT1245" s="42"/>
      <c r="CU1245" s="42"/>
      <c r="CV1245" s="42"/>
    </row>
    <row r="1246" spans="1:100" x14ac:dyDescent="0.45">
      <c r="A1246" s="42"/>
      <c r="B1246" s="42"/>
      <c r="C1246" s="42"/>
      <c r="D1246" s="42"/>
      <c r="E1246" s="42"/>
      <c r="F1246" s="42"/>
      <c r="G1246" s="42"/>
      <c r="H1246" s="42"/>
      <c r="I1246" s="42"/>
      <c r="J1246" s="42"/>
      <c r="K1246" s="42"/>
      <c r="L1246" s="42"/>
      <c r="M1246" s="42"/>
      <c r="N1246" s="42"/>
      <c r="O1246" s="42"/>
      <c r="P1246" s="42"/>
      <c r="Q1246" s="42"/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2"/>
      <c r="AZ1246" s="42"/>
      <c r="BA1246" s="42"/>
      <c r="BB1246" s="42"/>
      <c r="BC1246" s="42"/>
      <c r="BD1246" s="42"/>
      <c r="BE1246" s="42"/>
      <c r="BF1246" s="42"/>
      <c r="BG1246" s="42"/>
      <c r="BH1246" s="42"/>
      <c r="BI1246" s="42"/>
      <c r="BJ1246" s="42"/>
      <c r="BK1246" s="42"/>
      <c r="BL1246" s="42"/>
      <c r="BM1246" s="42"/>
      <c r="BN1246" s="42"/>
      <c r="BO1246" s="42"/>
      <c r="BP1246" s="42"/>
      <c r="BQ1246" s="42"/>
      <c r="BR1246" s="42"/>
      <c r="BS1246" s="42"/>
      <c r="BT1246" s="42"/>
      <c r="BU1246" s="42"/>
      <c r="BV1246" s="42"/>
      <c r="BW1246" s="42"/>
      <c r="BX1246" s="42"/>
      <c r="BY1246" s="42"/>
      <c r="BZ1246" s="42"/>
      <c r="CA1246" s="42"/>
      <c r="CB1246" s="42"/>
      <c r="CC1246" s="42"/>
      <c r="CD1246" s="42"/>
      <c r="CE1246" s="42"/>
      <c r="CF1246" s="42"/>
      <c r="CG1246" s="42"/>
      <c r="CH1246" s="42"/>
      <c r="CI1246" s="42"/>
      <c r="CJ1246" s="42"/>
      <c r="CK1246" s="42"/>
      <c r="CL1246" s="42"/>
      <c r="CM1246" s="42"/>
      <c r="CN1246" s="42"/>
      <c r="CO1246" s="42"/>
      <c r="CP1246" s="42"/>
      <c r="CQ1246" s="42"/>
      <c r="CR1246" s="42"/>
      <c r="CS1246" s="42"/>
      <c r="CT1246" s="42"/>
      <c r="CU1246" s="42"/>
      <c r="CV1246" s="42"/>
    </row>
    <row r="1247" spans="1:100" x14ac:dyDescent="0.45">
      <c r="A1247" s="42"/>
      <c r="B1247" s="42"/>
      <c r="C1247" s="42"/>
      <c r="D1247" s="42"/>
      <c r="E1247" s="42"/>
      <c r="F1247" s="42"/>
      <c r="G1247" s="42"/>
      <c r="H1247" s="42"/>
      <c r="I1247" s="42"/>
      <c r="J1247" s="42"/>
      <c r="K1247" s="42"/>
      <c r="L1247" s="42"/>
      <c r="M1247" s="42"/>
      <c r="N1247" s="42"/>
      <c r="O1247" s="42"/>
      <c r="P1247" s="42"/>
      <c r="Q1247" s="42"/>
      <c r="R1247" s="42"/>
      <c r="S1247" s="42"/>
      <c r="T1247" s="42"/>
      <c r="U1247" s="42"/>
      <c r="V1247" s="42"/>
      <c r="W1247" s="42"/>
      <c r="X1247" s="42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42"/>
      <c r="AN1247" s="42"/>
      <c r="AO1247" s="42"/>
      <c r="AP1247" s="42"/>
      <c r="AQ1247" s="42"/>
      <c r="AR1247" s="42"/>
      <c r="AS1247" s="42"/>
      <c r="AT1247" s="42"/>
      <c r="AU1247" s="42"/>
      <c r="AV1247" s="42"/>
      <c r="AW1247" s="42"/>
      <c r="AX1247" s="42"/>
      <c r="AY1247" s="42"/>
      <c r="AZ1247" s="42"/>
      <c r="BA1247" s="42"/>
      <c r="BB1247" s="42"/>
      <c r="BC1247" s="42"/>
      <c r="BD1247" s="42"/>
      <c r="BE1247" s="42"/>
      <c r="BF1247" s="42"/>
      <c r="BG1247" s="42"/>
      <c r="BH1247" s="42"/>
      <c r="BI1247" s="42"/>
      <c r="BJ1247" s="42"/>
      <c r="BK1247" s="42"/>
      <c r="BL1247" s="42"/>
      <c r="BM1247" s="42"/>
      <c r="BN1247" s="42"/>
      <c r="BO1247" s="42"/>
      <c r="BP1247" s="42"/>
      <c r="BQ1247" s="42"/>
      <c r="BR1247" s="42"/>
      <c r="BS1247" s="42"/>
      <c r="BT1247" s="42"/>
      <c r="BU1247" s="42"/>
      <c r="BV1247" s="42"/>
      <c r="BW1247" s="42"/>
      <c r="BX1247" s="42"/>
      <c r="BY1247" s="42"/>
      <c r="BZ1247" s="42"/>
      <c r="CA1247" s="42"/>
      <c r="CB1247" s="42"/>
      <c r="CC1247" s="42"/>
      <c r="CD1247" s="42"/>
      <c r="CE1247" s="42"/>
      <c r="CF1247" s="42"/>
      <c r="CG1247" s="42"/>
      <c r="CH1247" s="42"/>
      <c r="CI1247" s="42"/>
      <c r="CJ1247" s="42"/>
      <c r="CK1247" s="42"/>
      <c r="CL1247" s="42"/>
      <c r="CM1247" s="42"/>
      <c r="CN1247" s="42"/>
      <c r="CO1247" s="42"/>
      <c r="CP1247" s="42"/>
      <c r="CQ1247" s="42"/>
      <c r="CR1247" s="42"/>
      <c r="CS1247" s="42"/>
      <c r="CT1247" s="42"/>
      <c r="CU1247" s="42"/>
      <c r="CV1247" s="42"/>
    </row>
    <row r="1248" spans="1:100" x14ac:dyDescent="0.45">
      <c r="A1248" s="42"/>
      <c r="B1248" s="42"/>
      <c r="C1248" s="42"/>
      <c r="D1248" s="42"/>
      <c r="E1248" s="42"/>
      <c r="F1248" s="42"/>
      <c r="G1248" s="42"/>
      <c r="H1248" s="42"/>
      <c r="I1248" s="42"/>
      <c r="J1248" s="42"/>
      <c r="K1248" s="42"/>
      <c r="L1248" s="42"/>
      <c r="M1248" s="42"/>
      <c r="N1248" s="42"/>
      <c r="O1248" s="42"/>
      <c r="P1248" s="42"/>
      <c r="Q1248" s="42"/>
      <c r="R1248" s="42"/>
      <c r="S1248" s="42"/>
      <c r="T1248" s="42"/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2"/>
      <c r="AZ1248" s="42"/>
      <c r="BA1248" s="42"/>
      <c r="BB1248" s="42"/>
      <c r="BC1248" s="42"/>
      <c r="BD1248" s="42"/>
      <c r="BE1248" s="42"/>
      <c r="BF1248" s="42"/>
      <c r="BG1248" s="42"/>
      <c r="BH1248" s="42"/>
      <c r="BI1248" s="42"/>
      <c r="BJ1248" s="42"/>
      <c r="BK1248" s="42"/>
      <c r="BL1248" s="42"/>
      <c r="BM1248" s="42"/>
      <c r="BN1248" s="42"/>
      <c r="BO1248" s="42"/>
      <c r="BP1248" s="42"/>
      <c r="BQ1248" s="42"/>
      <c r="BR1248" s="42"/>
      <c r="BS1248" s="42"/>
      <c r="BT1248" s="42"/>
      <c r="BU1248" s="42"/>
      <c r="BV1248" s="42"/>
      <c r="BW1248" s="42"/>
      <c r="BX1248" s="42"/>
      <c r="BY1248" s="42"/>
      <c r="BZ1248" s="42"/>
      <c r="CA1248" s="42"/>
      <c r="CB1248" s="42"/>
      <c r="CC1248" s="42"/>
      <c r="CD1248" s="42"/>
      <c r="CE1248" s="42"/>
      <c r="CF1248" s="42"/>
      <c r="CG1248" s="42"/>
      <c r="CH1248" s="42"/>
      <c r="CI1248" s="42"/>
      <c r="CJ1248" s="42"/>
      <c r="CK1248" s="42"/>
      <c r="CL1248" s="42"/>
      <c r="CM1248" s="42"/>
      <c r="CN1248" s="42"/>
      <c r="CO1248" s="42"/>
      <c r="CP1248" s="42"/>
      <c r="CQ1248" s="42"/>
      <c r="CR1248" s="42"/>
      <c r="CS1248" s="42"/>
      <c r="CT1248" s="42"/>
      <c r="CU1248" s="42"/>
      <c r="CV1248" s="42"/>
    </row>
    <row r="1249" spans="1:100" x14ac:dyDescent="0.45">
      <c r="A1249" s="42"/>
      <c r="B1249" s="42"/>
      <c r="C1249" s="42"/>
      <c r="D1249" s="42"/>
      <c r="E1249" s="42"/>
      <c r="F1249" s="42"/>
      <c r="G1249" s="42"/>
      <c r="H1249" s="42"/>
      <c r="I1249" s="42"/>
      <c r="J1249" s="42"/>
      <c r="K1249" s="42"/>
      <c r="L1249" s="42"/>
      <c r="M1249" s="42"/>
      <c r="N1249" s="42"/>
      <c r="O1249" s="42"/>
      <c r="P1249" s="42"/>
      <c r="Q1249" s="42"/>
      <c r="R1249" s="42"/>
      <c r="S1249" s="42"/>
      <c r="T1249" s="42"/>
      <c r="U1249" s="42"/>
      <c r="V1249" s="42"/>
      <c r="W1249" s="42"/>
      <c r="X1249" s="42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42"/>
      <c r="AN1249" s="42"/>
      <c r="AO1249" s="42"/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2"/>
      <c r="AZ1249" s="42"/>
      <c r="BA1249" s="42"/>
      <c r="BB1249" s="42"/>
      <c r="BC1249" s="42"/>
      <c r="BD1249" s="42"/>
      <c r="BE1249" s="42"/>
      <c r="BF1249" s="42"/>
      <c r="BG1249" s="42"/>
      <c r="BH1249" s="42"/>
      <c r="BI1249" s="42"/>
      <c r="BJ1249" s="42"/>
      <c r="BK1249" s="42"/>
      <c r="BL1249" s="42"/>
      <c r="BM1249" s="42"/>
      <c r="BN1249" s="42"/>
      <c r="BO1249" s="42"/>
      <c r="BP1249" s="42"/>
      <c r="BQ1249" s="42"/>
      <c r="BR1249" s="42"/>
      <c r="BS1249" s="42"/>
      <c r="BT1249" s="42"/>
      <c r="BU1249" s="42"/>
      <c r="BV1249" s="42"/>
      <c r="BW1249" s="42"/>
      <c r="BX1249" s="42"/>
      <c r="BY1249" s="42"/>
      <c r="BZ1249" s="42"/>
      <c r="CA1249" s="42"/>
      <c r="CB1249" s="42"/>
      <c r="CC1249" s="42"/>
      <c r="CD1249" s="42"/>
      <c r="CE1249" s="42"/>
      <c r="CF1249" s="42"/>
      <c r="CG1249" s="42"/>
      <c r="CH1249" s="42"/>
      <c r="CI1249" s="42"/>
      <c r="CJ1249" s="42"/>
      <c r="CK1249" s="42"/>
      <c r="CL1249" s="42"/>
      <c r="CM1249" s="42"/>
      <c r="CN1249" s="42"/>
      <c r="CO1249" s="42"/>
      <c r="CP1249" s="42"/>
      <c r="CQ1249" s="42"/>
      <c r="CR1249" s="42"/>
      <c r="CS1249" s="42"/>
      <c r="CT1249" s="42"/>
      <c r="CU1249" s="42"/>
      <c r="CV1249" s="42"/>
    </row>
    <row r="1250" spans="1:100" x14ac:dyDescent="0.45">
      <c r="A1250" s="42"/>
      <c r="B1250" s="42"/>
      <c r="C1250" s="42"/>
      <c r="D1250" s="42"/>
      <c r="E1250" s="42"/>
      <c r="F1250" s="42"/>
      <c r="G1250" s="42"/>
      <c r="H1250" s="42"/>
      <c r="I1250" s="42"/>
      <c r="J1250" s="42"/>
      <c r="K1250" s="42"/>
      <c r="L1250" s="42"/>
      <c r="M1250" s="42"/>
      <c r="N1250" s="42"/>
      <c r="O1250" s="42"/>
      <c r="P1250" s="42"/>
      <c r="Q1250" s="42"/>
      <c r="R1250" s="42"/>
      <c r="S1250" s="42"/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2"/>
      <c r="AZ1250" s="42"/>
      <c r="BA1250" s="42"/>
      <c r="BB1250" s="42"/>
      <c r="BC1250" s="42"/>
      <c r="BD1250" s="42"/>
      <c r="BE1250" s="42"/>
      <c r="BF1250" s="42"/>
      <c r="BG1250" s="42"/>
      <c r="BH1250" s="42"/>
      <c r="BI1250" s="42"/>
      <c r="BJ1250" s="42"/>
      <c r="BK1250" s="42"/>
      <c r="BL1250" s="42"/>
      <c r="BM1250" s="42"/>
      <c r="BN1250" s="42"/>
      <c r="BO1250" s="42"/>
      <c r="BP1250" s="42"/>
      <c r="BQ1250" s="42"/>
      <c r="BR1250" s="42"/>
      <c r="BS1250" s="42"/>
      <c r="BT1250" s="42"/>
      <c r="BU1250" s="42"/>
      <c r="BV1250" s="42"/>
      <c r="BW1250" s="42"/>
      <c r="BX1250" s="42"/>
      <c r="BY1250" s="42"/>
      <c r="BZ1250" s="42"/>
      <c r="CA1250" s="42"/>
      <c r="CB1250" s="42"/>
      <c r="CC1250" s="42"/>
      <c r="CD1250" s="42"/>
      <c r="CE1250" s="42"/>
      <c r="CF1250" s="42"/>
      <c r="CG1250" s="42"/>
      <c r="CH1250" s="42"/>
      <c r="CI1250" s="42"/>
      <c r="CJ1250" s="42"/>
      <c r="CK1250" s="42"/>
      <c r="CL1250" s="42"/>
      <c r="CM1250" s="42"/>
      <c r="CN1250" s="42"/>
      <c r="CO1250" s="42"/>
      <c r="CP1250" s="42"/>
      <c r="CQ1250" s="42"/>
      <c r="CR1250" s="42"/>
      <c r="CS1250" s="42"/>
      <c r="CT1250" s="42"/>
      <c r="CU1250" s="42"/>
      <c r="CV1250" s="42"/>
    </row>
    <row r="1251" spans="1:100" x14ac:dyDescent="0.45">
      <c r="A1251" s="42"/>
      <c r="B1251" s="42"/>
      <c r="C1251" s="42"/>
      <c r="D1251" s="42"/>
      <c r="E1251" s="42"/>
      <c r="F1251" s="42"/>
      <c r="G1251" s="42"/>
      <c r="H1251" s="42"/>
      <c r="I1251" s="42"/>
      <c r="J1251" s="42"/>
      <c r="K1251" s="42"/>
      <c r="L1251" s="42"/>
      <c r="M1251" s="42"/>
      <c r="N1251" s="42"/>
      <c r="O1251" s="42"/>
      <c r="P1251" s="42"/>
      <c r="Q1251" s="42"/>
      <c r="R1251" s="42"/>
      <c r="S1251" s="42"/>
      <c r="T1251" s="42"/>
      <c r="U1251" s="42"/>
      <c r="V1251" s="42"/>
      <c r="W1251" s="42"/>
      <c r="X1251" s="42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42"/>
      <c r="AN1251" s="42"/>
      <c r="AO1251" s="42"/>
      <c r="AP1251" s="42"/>
      <c r="AQ1251" s="42"/>
      <c r="AR1251" s="42"/>
      <c r="AS1251" s="42"/>
      <c r="AT1251" s="42"/>
      <c r="AU1251" s="42"/>
      <c r="AV1251" s="42"/>
      <c r="AW1251" s="42"/>
      <c r="AX1251" s="42"/>
      <c r="AY1251" s="42"/>
      <c r="AZ1251" s="42"/>
      <c r="BA1251" s="42"/>
      <c r="BB1251" s="42"/>
      <c r="BC1251" s="42"/>
      <c r="BD1251" s="42"/>
      <c r="BE1251" s="42"/>
      <c r="BF1251" s="42"/>
      <c r="BG1251" s="42"/>
      <c r="BH1251" s="42"/>
      <c r="BI1251" s="42"/>
      <c r="BJ1251" s="42"/>
      <c r="BK1251" s="42"/>
      <c r="BL1251" s="42"/>
      <c r="BM1251" s="42"/>
      <c r="BN1251" s="42"/>
      <c r="BO1251" s="42"/>
      <c r="BP1251" s="42"/>
      <c r="BQ1251" s="42"/>
      <c r="BR1251" s="42"/>
      <c r="BS1251" s="42"/>
      <c r="BT1251" s="42"/>
      <c r="BU1251" s="42"/>
      <c r="BV1251" s="42"/>
      <c r="BW1251" s="42"/>
      <c r="BX1251" s="42"/>
      <c r="BY1251" s="42"/>
      <c r="BZ1251" s="42"/>
      <c r="CA1251" s="42"/>
      <c r="CB1251" s="42"/>
      <c r="CC1251" s="42"/>
      <c r="CD1251" s="42"/>
      <c r="CE1251" s="42"/>
      <c r="CF1251" s="42"/>
      <c r="CG1251" s="42"/>
      <c r="CH1251" s="42"/>
      <c r="CI1251" s="42"/>
      <c r="CJ1251" s="42"/>
      <c r="CK1251" s="42"/>
      <c r="CL1251" s="42"/>
      <c r="CM1251" s="42"/>
      <c r="CN1251" s="42"/>
      <c r="CO1251" s="42"/>
      <c r="CP1251" s="42"/>
      <c r="CQ1251" s="42"/>
      <c r="CR1251" s="42"/>
      <c r="CS1251" s="42"/>
      <c r="CT1251" s="42"/>
      <c r="CU1251" s="42"/>
      <c r="CV1251" s="42"/>
    </row>
    <row r="1252" spans="1:100" x14ac:dyDescent="0.45">
      <c r="A1252" s="42"/>
      <c r="B1252" s="42"/>
      <c r="C1252" s="42"/>
      <c r="D1252" s="42"/>
      <c r="E1252" s="42"/>
      <c r="F1252" s="42"/>
      <c r="G1252" s="42"/>
      <c r="H1252" s="42"/>
      <c r="I1252" s="42"/>
      <c r="J1252" s="42"/>
      <c r="K1252" s="42"/>
      <c r="L1252" s="42"/>
      <c r="M1252" s="42"/>
      <c r="N1252" s="42"/>
      <c r="O1252" s="42"/>
      <c r="P1252" s="42"/>
      <c r="Q1252" s="42"/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2"/>
      <c r="AZ1252" s="42"/>
      <c r="BA1252" s="42"/>
      <c r="BB1252" s="42"/>
      <c r="BC1252" s="42"/>
      <c r="BD1252" s="42"/>
      <c r="BE1252" s="42"/>
      <c r="BF1252" s="42"/>
      <c r="BG1252" s="42"/>
      <c r="BH1252" s="42"/>
      <c r="BI1252" s="42"/>
      <c r="BJ1252" s="42"/>
      <c r="BK1252" s="42"/>
      <c r="BL1252" s="42"/>
      <c r="BM1252" s="42"/>
      <c r="BN1252" s="42"/>
      <c r="BO1252" s="42"/>
      <c r="BP1252" s="42"/>
      <c r="BQ1252" s="42"/>
      <c r="BR1252" s="42"/>
      <c r="BS1252" s="42"/>
      <c r="BT1252" s="42"/>
      <c r="BU1252" s="42"/>
      <c r="BV1252" s="42"/>
      <c r="BW1252" s="42"/>
      <c r="BX1252" s="42"/>
      <c r="BY1252" s="42"/>
      <c r="BZ1252" s="42"/>
      <c r="CA1252" s="42"/>
      <c r="CB1252" s="42"/>
      <c r="CC1252" s="42"/>
      <c r="CD1252" s="42"/>
      <c r="CE1252" s="42"/>
      <c r="CF1252" s="42"/>
      <c r="CG1252" s="42"/>
      <c r="CH1252" s="42"/>
      <c r="CI1252" s="42"/>
      <c r="CJ1252" s="42"/>
      <c r="CK1252" s="42"/>
      <c r="CL1252" s="42"/>
      <c r="CM1252" s="42"/>
      <c r="CN1252" s="42"/>
      <c r="CO1252" s="42"/>
      <c r="CP1252" s="42"/>
      <c r="CQ1252" s="42"/>
      <c r="CR1252" s="42"/>
      <c r="CS1252" s="42"/>
      <c r="CT1252" s="42"/>
      <c r="CU1252" s="42"/>
      <c r="CV1252" s="42"/>
    </row>
    <row r="1253" spans="1:100" x14ac:dyDescent="0.45">
      <c r="A1253" s="42"/>
      <c r="B1253" s="42"/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  <c r="BY1253" s="42"/>
      <c r="BZ1253" s="42"/>
      <c r="CA1253" s="42"/>
      <c r="CB1253" s="42"/>
      <c r="CC1253" s="42"/>
      <c r="CD1253" s="42"/>
      <c r="CE1253" s="42"/>
      <c r="CF1253" s="42"/>
      <c r="CG1253" s="42"/>
      <c r="CH1253" s="42"/>
      <c r="CI1253" s="42"/>
      <c r="CJ1253" s="42"/>
      <c r="CK1253" s="42"/>
      <c r="CL1253" s="42"/>
      <c r="CM1253" s="42"/>
      <c r="CN1253" s="42"/>
      <c r="CO1253" s="42"/>
      <c r="CP1253" s="42"/>
      <c r="CQ1253" s="42"/>
      <c r="CR1253" s="42"/>
      <c r="CS1253" s="42"/>
      <c r="CT1253" s="42"/>
      <c r="CU1253" s="42"/>
      <c r="CV1253" s="42"/>
    </row>
    <row r="1254" spans="1:100" x14ac:dyDescent="0.45">
      <c r="A1254" s="42"/>
      <c r="B1254" s="42"/>
      <c r="C1254" s="42"/>
      <c r="D1254" s="42"/>
      <c r="E1254" s="42"/>
      <c r="F1254" s="42"/>
      <c r="G1254" s="42"/>
      <c r="H1254" s="42"/>
      <c r="I1254" s="42"/>
      <c r="J1254" s="42"/>
      <c r="K1254" s="42"/>
      <c r="L1254" s="42"/>
      <c r="M1254" s="42"/>
      <c r="N1254" s="42"/>
      <c r="O1254" s="42"/>
      <c r="P1254" s="42"/>
      <c r="Q1254" s="42"/>
      <c r="R1254" s="42"/>
      <c r="S1254" s="42"/>
      <c r="T1254" s="42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42"/>
      <c r="AN1254" s="42"/>
      <c r="AO1254" s="42"/>
      <c r="AP1254" s="42"/>
      <c r="AQ1254" s="42"/>
      <c r="AR1254" s="42"/>
      <c r="AS1254" s="42"/>
      <c r="AT1254" s="42"/>
      <c r="AU1254" s="42"/>
      <c r="AV1254" s="42"/>
      <c r="AW1254" s="42"/>
      <c r="AX1254" s="42"/>
      <c r="AY1254" s="42"/>
      <c r="AZ1254" s="42"/>
      <c r="BA1254" s="42"/>
      <c r="BB1254" s="42"/>
      <c r="BC1254" s="42"/>
      <c r="BD1254" s="42"/>
      <c r="BE1254" s="42"/>
      <c r="BF1254" s="42"/>
      <c r="BG1254" s="42"/>
      <c r="BH1254" s="42"/>
      <c r="BI1254" s="42"/>
      <c r="BJ1254" s="42"/>
      <c r="BK1254" s="42"/>
      <c r="BL1254" s="42"/>
      <c r="BM1254" s="42"/>
      <c r="BN1254" s="42"/>
      <c r="BO1254" s="42"/>
      <c r="BP1254" s="42"/>
      <c r="BQ1254" s="42"/>
      <c r="BR1254" s="42"/>
      <c r="BS1254" s="42"/>
      <c r="BT1254" s="42"/>
      <c r="BU1254" s="42"/>
      <c r="BV1254" s="42"/>
      <c r="BW1254" s="42"/>
      <c r="BX1254" s="42"/>
      <c r="BY1254" s="42"/>
      <c r="BZ1254" s="42"/>
      <c r="CA1254" s="42"/>
      <c r="CB1254" s="42"/>
      <c r="CC1254" s="42"/>
      <c r="CD1254" s="42"/>
      <c r="CE1254" s="42"/>
      <c r="CF1254" s="42"/>
      <c r="CG1254" s="42"/>
      <c r="CH1254" s="42"/>
      <c r="CI1254" s="42"/>
      <c r="CJ1254" s="42"/>
      <c r="CK1254" s="42"/>
      <c r="CL1254" s="42"/>
      <c r="CM1254" s="42"/>
      <c r="CN1254" s="42"/>
      <c r="CO1254" s="42"/>
      <c r="CP1254" s="42"/>
      <c r="CQ1254" s="42"/>
      <c r="CR1254" s="42"/>
      <c r="CS1254" s="42"/>
      <c r="CT1254" s="42"/>
      <c r="CU1254" s="42"/>
      <c r="CV1254" s="42"/>
    </row>
    <row r="1255" spans="1:100" x14ac:dyDescent="0.45">
      <c r="A1255" s="42"/>
      <c r="B1255" s="42"/>
      <c r="C1255" s="42"/>
      <c r="D1255" s="42"/>
      <c r="E1255" s="42"/>
      <c r="F1255" s="42"/>
      <c r="G1255" s="42"/>
      <c r="H1255" s="42"/>
      <c r="I1255" s="42"/>
      <c r="J1255" s="42"/>
      <c r="K1255" s="42"/>
      <c r="L1255" s="42"/>
      <c r="M1255" s="42"/>
      <c r="N1255" s="42"/>
      <c r="O1255" s="42"/>
      <c r="P1255" s="42"/>
      <c r="Q1255" s="42"/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  <c r="BA1255" s="42"/>
      <c r="BB1255" s="42"/>
      <c r="BC1255" s="42"/>
      <c r="BD1255" s="42"/>
      <c r="BE1255" s="42"/>
      <c r="BF1255" s="42"/>
      <c r="BG1255" s="42"/>
      <c r="BH1255" s="42"/>
      <c r="BI1255" s="42"/>
      <c r="BJ1255" s="42"/>
      <c r="BK1255" s="42"/>
      <c r="BL1255" s="42"/>
      <c r="BM1255" s="42"/>
      <c r="BN1255" s="42"/>
      <c r="BO1255" s="42"/>
      <c r="BP1255" s="42"/>
      <c r="BQ1255" s="42"/>
      <c r="BR1255" s="42"/>
      <c r="BS1255" s="42"/>
      <c r="BT1255" s="42"/>
      <c r="BU1255" s="42"/>
      <c r="BV1255" s="42"/>
      <c r="BW1255" s="42"/>
      <c r="BX1255" s="42"/>
      <c r="BY1255" s="42"/>
      <c r="BZ1255" s="42"/>
      <c r="CA1255" s="42"/>
      <c r="CB1255" s="42"/>
      <c r="CC1255" s="42"/>
      <c r="CD1255" s="42"/>
      <c r="CE1255" s="42"/>
      <c r="CF1255" s="42"/>
      <c r="CG1255" s="42"/>
      <c r="CH1255" s="42"/>
      <c r="CI1255" s="42"/>
      <c r="CJ1255" s="42"/>
      <c r="CK1255" s="42"/>
      <c r="CL1255" s="42"/>
      <c r="CM1255" s="42"/>
      <c r="CN1255" s="42"/>
      <c r="CO1255" s="42"/>
      <c r="CP1255" s="42"/>
      <c r="CQ1255" s="42"/>
      <c r="CR1255" s="42"/>
      <c r="CS1255" s="42"/>
      <c r="CT1255" s="42"/>
      <c r="CU1255" s="42"/>
      <c r="CV1255" s="42"/>
    </row>
    <row r="1256" spans="1:100" x14ac:dyDescent="0.45">
      <c r="A1256" s="42"/>
      <c r="B1256" s="42"/>
      <c r="C1256" s="42"/>
      <c r="D1256" s="42"/>
      <c r="E1256" s="42"/>
      <c r="F1256" s="42"/>
      <c r="G1256" s="42"/>
      <c r="H1256" s="42"/>
      <c r="I1256" s="42"/>
      <c r="J1256" s="42"/>
      <c r="K1256" s="42"/>
      <c r="L1256" s="42"/>
      <c r="M1256" s="42"/>
      <c r="N1256" s="42"/>
      <c r="O1256" s="42"/>
      <c r="P1256" s="42"/>
      <c r="Q1256" s="42"/>
      <c r="R1256" s="42"/>
      <c r="S1256" s="42"/>
      <c r="T1256" s="42"/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42"/>
      <c r="AN1256" s="42"/>
      <c r="AO1256" s="42"/>
      <c r="AP1256" s="42"/>
      <c r="AQ1256" s="42"/>
      <c r="AR1256" s="42"/>
      <c r="AS1256" s="42"/>
      <c r="AT1256" s="42"/>
      <c r="AU1256" s="42"/>
      <c r="AV1256" s="42"/>
      <c r="AW1256" s="42"/>
      <c r="AX1256" s="42"/>
      <c r="AY1256" s="42"/>
      <c r="AZ1256" s="42"/>
      <c r="BA1256" s="42"/>
      <c r="BB1256" s="42"/>
      <c r="BC1256" s="42"/>
      <c r="BD1256" s="42"/>
      <c r="BE1256" s="42"/>
      <c r="BF1256" s="42"/>
      <c r="BG1256" s="42"/>
      <c r="BH1256" s="42"/>
      <c r="BI1256" s="42"/>
      <c r="BJ1256" s="42"/>
      <c r="BK1256" s="42"/>
      <c r="BL1256" s="42"/>
      <c r="BM1256" s="42"/>
      <c r="BN1256" s="42"/>
      <c r="BO1256" s="42"/>
      <c r="BP1256" s="42"/>
      <c r="BQ1256" s="42"/>
      <c r="BR1256" s="42"/>
      <c r="BS1256" s="42"/>
      <c r="BT1256" s="42"/>
      <c r="BU1256" s="42"/>
      <c r="BV1256" s="42"/>
      <c r="BW1256" s="42"/>
      <c r="BX1256" s="42"/>
      <c r="BY1256" s="42"/>
      <c r="BZ1256" s="42"/>
      <c r="CA1256" s="42"/>
      <c r="CB1256" s="42"/>
      <c r="CC1256" s="42"/>
      <c r="CD1256" s="42"/>
      <c r="CE1256" s="42"/>
      <c r="CF1256" s="42"/>
      <c r="CG1256" s="42"/>
      <c r="CH1256" s="42"/>
      <c r="CI1256" s="42"/>
      <c r="CJ1256" s="42"/>
      <c r="CK1256" s="42"/>
      <c r="CL1256" s="42"/>
      <c r="CM1256" s="42"/>
      <c r="CN1256" s="42"/>
      <c r="CO1256" s="42"/>
      <c r="CP1256" s="42"/>
      <c r="CQ1256" s="42"/>
      <c r="CR1256" s="42"/>
      <c r="CS1256" s="42"/>
      <c r="CT1256" s="42"/>
      <c r="CU1256" s="42"/>
      <c r="CV1256" s="42"/>
    </row>
    <row r="1257" spans="1:100" x14ac:dyDescent="0.45">
      <c r="A1257" s="42"/>
      <c r="B1257" s="42"/>
      <c r="C1257" s="42"/>
      <c r="D1257" s="42"/>
      <c r="E1257" s="42"/>
      <c r="F1257" s="42"/>
      <c r="G1257" s="42"/>
      <c r="H1257" s="42"/>
      <c r="I1257" s="42"/>
      <c r="J1257" s="42"/>
      <c r="K1257" s="42"/>
      <c r="L1257" s="42"/>
      <c r="M1257" s="42"/>
      <c r="N1257" s="42"/>
      <c r="O1257" s="42"/>
      <c r="P1257" s="42"/>
      <c r="Q1257" s="42"/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2"/>
      <c r="AZ1257" s="42"/>
      <c r="BA1257" s="42"/>
      <c r="BB1257" s="42"/>
      <c r="BC1257" s="42"/>
      <c r="BD1257" s="42"/>
      <c r="BE1257" s="42"/>
      <c r="BF1257" s="42"/>
      <c r="BG1257" s="42"/>
      <c r="BH1257" s="42"/>
      <c r="BI1257" s="42"/>
      <c r="BJ1257" s="42"/>
      <c r="BK1257" s="42"/>
      <c r="BL1257" s="42"/>
      <c r="BM1257" s="42"/>
      <c r="BN1257" s="42"/>
      <c r="BO1257" s="42"/>
      <c r="BP1257" s="42"/>
      <c r="BQ1257" s="42"/>
      <c r="BR1257" s="42"/>
      <c r="BS1257" s="42"/>
      <c r="BT1257" s="42"/>
      <c r="BU1257" s="42"/>
      <c r="BV1257" s="42"/>
      <c r="BW1257" s="42"/>
      <c r="BX1257" s="42"/>
      <c r="BY1257" s="42"/>
      <c r="BZ1257" s="42"/>
      <c r="CA1257" s="42"/>
      <c r="CB1257" s="42"/>
      <c r="CC1257" s="42"/>
      <c r="CD1257" s="42"/>
      <c r="CE1257" s="42"/>
      <c r="CF1257" s="42"/>
      <c r="CG1257" s="42"/>
      <c r="CH1257" s="42"/>
      <c r="CI1257" s="42"/>
      <c r="CJ1257" s="42"/>
      <c r="CK1257" s="42"/>
      <c r="CL1257" s="42"/>
      <c r="CM1257" s="42"/>
      <c r="CN1257" s="42"/>
      <c r="CO1257" s="42"/>
      <c r="CP1257" s="42"/>
      <c r="CQ1257" s="42"/>
      <c r="CR1257" s="42"/>
      <c r="CS1257" s="42"/>
      <c r="CT1257" s="42"/>
      <c r="CU1257" s="42"/>
      <c r="CV1257" s="42"/>
    </row>
    <row r="1258" spans="1:100" x14ac:dyDescent="0.45">
      <c r="A1258" s="42"/>
      <c r="B1258" s="42"/>
      <c r="C1258" s="42"/>
      <c r="D1258" s="42"/>
      <c r="E1258" s="42"/>
      <c r="F1258" s="42"/>
      <c r="G1258" s="42"/>
      <c r="H1258" s="42"/>
      <c r="I1258" s="42"/>
      <c r="J1258" s="42"/>
      <c r="K1258" s="42"/>
      <c r="L1258" s="42"/>
      <c r="M1258" s="42"/>
      <c r="N1258" s="42"/>
      <c r="O1258" s="42"/>
      <c r="P1258" s="42"/>
      <c r="Q1258" s="42"/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2"/>
      <c r="AZ1258" s="42"/>
      <c r="BA1258" s="42"/>
      <c r="BB1258" s="42"/>
      <c r="BC1258" s="42"/>
      <c r="BD1258" s="42"/>
      <c r="BE1258" s="42"/>
      <c r="BF1258" s="42"/>
      <c r="BG1258" s="42"/>
      <c r="BH1258" s="42"/>
      <c r="BI1258" s="42"/>
      <c r="BJ1258" s="42"/>
      <c r="BK1258" s="42"/>
      <c r="BL1258" s="42"/>
      <c r="BM1258" s="42"/>
      <c r="BN1258" s="42"/>
      <c r="BO1258" s="42"/>
      <c r="BP1258" s="42"/>
      <c r="BQ1258" s="42"/>
      <c r="BR1258" s="42"/>
      <c r="BS1258" s="42"/>
      <c r="BT1258" s="42"/>
      <c r="BU1258" s="42"/>
      <c r="BV1258" s="42"/>
      <c r="BW1258" s="42"/>
      <c r="BX1258" s="42"/>
      <c r="BY1258" s="42"/>
      <c r="BZ1258" s="42"/>
      <c r="CA1258" s="42"/>
      <c r="CB1258" s="42"/>
      <c r="CC1258" s="42"/>
      <c r="CD1258" s="42"/>
      <c r="CE1258" s="42"/>
      <c r="CF1258" s="42"/>
      <c r="CG1258" s="42"/>
      <c r="CH1258" s="42"/>
      <c r="CI1258" s="42"/>
      <c r="CJ1258" s="42"/>
      <c r="CK1258" s="42"/>
      <c r="CL1258" s="42"/>
      <c r="CM1258" s="42"/>
      <c r="CN1258" s="42"/>
      <c r="CO1258" s="42"/>
      <c r="CP1258" s="42"/>
      <c r="CQ1258" s="42"/>
      <c r="CR1258" s="42"/>
      <c r="CS1258" s="42"/>
      <c r="CT1258" s="42"/>
      <c r="CU1258" s="42"/>
      <c r="CV1258" s="42"/>
    </row>
    <row r="1259" spans="1:100" x14ac:dyDescent="0.45">
      <c r="A1259" s="42"/>
      <c r="B1259" s="42"/>
      <c r="C1259" s="42"/>
      <c r="D1259" s="42"/>
      <c r="E1259" s="42"/>
      <c r="F1259" s="42"/>
      <c r="G1259" s="42"/>
      <c r="H1259" s="42"/>
      <c r="I1259" s="42"/>
      <c r="J1259" s="42"/>
      <c r="K1259" s="42"/>
      <c r="L1259" s="42"/>
      <c r="M1259" s="42"/>
      <c r="N1259" s="42"/>
      <c r="O1259" s="42"/>
      <c r="P1259" s="42"/>
      <c r="Q1259" s="42"/>
      <c r="R1259" s="42"/>
      <c r="S1259" s="42"/>
      <c r="T1259" s="42"/>
      <c r="U1259" s="42"/>
      <c r="V1259" s="42"/>
      <c r="W1259" s="42"/>
      <c r="X1259" s="42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42"/>
      <c r="AN1259" s="42"/>
      <c r="AO1259" s="42"/>
      <c r="AP1259" s="42"/>
      <c r="AQ1259" s="42"/>
      <c r="AR1259" s="42"/>
      <c r="AS1259" s="42"/>
      <c r="AT1259" s="42"/>
      <c r="AU1259" s="42"/>
      <c r="AV1259" s="42"/>
      <c r="AW1259" s="42"/>
      <c r="AX1259" s="42"/>
      <c r="AY1259" s="42"/>
      <c r="AZ1259" s="42"/>
      <c r="BA1259" s="42"/>
      <c r="BB1259" s="42"/>
      <c r="BC1259" s="42"/>
      <c r="BD1259" s="42"/>
      <c r="BE1259" s="42"/>
      <c r="BF1259" s="42"/>
      <c r="BG1259" s="42"/>
      <c r="BH1259" s="42"/>
      <c r="BI1259" s="42"/>
      <c r="BJ1259" s="42"/>
      <c r="BK1259" s="42"/>
      <c r="BL1259" s="42"/>
      <c r="BM1259" s="42"/>
      <c r="BN1259" s="42"/>
      <c r="BO1259" s="42"/>
      <c r="BP1259" s="42"/>
      <c r="BQ1259" s="42"/>
      <c r="BR1259" s="42"/>
      <c r="BS1259" s="42"/>
      <c r="BT1259" s="42"/>
      <c r="BU1259" s="42"/>
      <c r="BV1259" s="42"/>
      <c r="BW1259" s="42"/>
      <c r="BX1259" s="42"/>
      <c r="BY1259" s="42"/>
      <c r="BZ1259" s="42"/>
      <c r="CA1259" s="42"/>
      <c r="CB1259" s="42"/>
      <c r="CC1259" s="42"/>
      <c r="CD1259" s="42"/>
      <c r="CE1259" s="42"/>
      <c r="CF1259" s="42"/>
      <c r="CG1259" s="42"/>
      <c r="CH1259" s="42"/>
      <c r="CI1259" s="42"/>
      <c r="CJ1259" s="42"/>
      <c r="CK1259" s="42"/>
      <c r="CL1259" s="42"/>
      <c r="CM1259" s="42"/>
      <c r="CN1259" s="42"/>
      <c r="CO1259" s="42"/>
      <c r="CP1259" s="42"/>
      <c r="CQ1259" s="42"/>
      <c r="CR1259" s="42"/>
      <c r="CS1259" s="42"/>
      <c r="CT1259" s="42"/>
      <c r="CU1259" s="42"/>
      <c r="CV1259" s="42"/>
    </row>
    <row r="1260" spans="1:100" x14ac:dyDescent="0.45">
      <c r="A1260" s="42"/>
      <c r="B1260" s="42"/>
      <c r="C1260" s="42"/>
      <c r="D1260" s="42"/>
      <c r="E1260" s="42"/>
      <c r="F1260" s="42"/>
      <c r="G1260" s="42"/>
      <c r="H1260" s="42"/>
      <c r="I1260" s="42"/>
      <c r="J1260" s="42"/>
      <c r="K1260" s="42"/>
      <c r="L1260" s="42"/>
      <c r="M1260" s="42"/>
      <c r="N1260" s="42"/>
      <c r="O1260" s="42"/>
      <c r="P1260" s="42"/>
      <c r="Q1260" s="42"/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2"/>
      <c r="AZ1260" s="42"/>
      <c r="BA1260" s="42"/>
      <c r="BB1260" s="42"/>
      <c r="BC1260" s="42"/>
      <c r="BD1260" s="42"/>
      <c r="BE1260" s="42"/>
      <c r="BF1260" s="42"/>
      <c r="BG1260" s="42"/>
      <c r="BH1260" s="42"/>
      <c r="BI1260" s="42"/>
      <c r="BJ1260" s="42"/>
      <c r="BK1260" s="42"/>
      <c r="BL1260" s="42"/>
      <c r="BM1260" s="42"/>
      <c r="BN1260" s="42"/>
      <c r="BO1260" s="42"/>
      <c r="BP1260" s="42"/>
      <c r="BQ1260" s="42"/>
      <c r="BR1260" s="42"/>
      <c r="BS1260" s="42"/>
      <c r="BT1260" s="42"/>
      <c r="BU1260" s="42"/>
      <c r="BV1260" s="42"/>
      <c r="BW1260" s="42"/>
      <c r="BX1260" s="42"/>
      <c r="BY1260" s="42"/>
      <c r="BZ1260" s="42"/>
      <c r="CA1260" s="42"/>
      <c r="CB1260" s="42"/>
      <c r="CC1260" s="42"/>
      <c r="CD1260" s="42"/>
      <c r="CE1260" s="42"/>
      <c r="CF1260" s="42"/>
      <c r="CG1260" s="42"/>
      <c r="CH1260" s="42"/>
      <c r="CI1260" s="42"/>
      <c r="CJ1260" s="42"/>
      <c r="CK1260" s="42"/>
      <c r="CL1260" s="42"/>
      <c r="CM1260" s="42"/>
      <c r="CN1260" s="42"/>
      <c r="CO1260" s="42"/>
      <c r="CP1260" s="42"/>
      <c r="CQ1260" s="42"/>
      <c r="CR1260" s="42"/>
      <c r="CS1260" s="42"/>
      <c r="CT1260" s="42"/>
      <c r="CU1260" s="42"/>
      <c r="CV1260" s="42"/>
    </row>
    <row r="1261" spans="1:100" x14ac:dyDescent="0.45">
      <c r="A1261" s="42"/>
      <c r="B1261" s="42"/>
      <c r="C1261" s="42"/>
      <c r="D1261" s="42"/>
      <c r="E1261" s="42"/>
      <c r="F1261" s="42"/>
      <c r="G1261" s="42"/>
      <c r="H1261" s="42"/>
      <c r="I1261" s="42"/>
      <c r="J1261" s="42"/>
      <c r="K1261" s="42"/>
      <c r="L1261" s="42"/>
      <c r="M1261" s="42"/>
      <c r="N1261" s="42"/>
      <c r="O1261" s="42"/>
      <c r="P1261" s="42"/>
      <c r="Q1261" s="42"/>
      <c r="R1261" s="42"/>
      <c r="S1261" s="42"/>
      <c r="T1261" s="42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42"/>
      <c r="AN1261" s="42"/>
      <c r="AO1261" s="42"/>
      <c r="AP1261" s="42"/>
      <c r="AQ1261" s="42"/>
      <c r="AR1261" s="42"/>
      <c r="AS1261" s="42"/>
      <c r="AT1261" s="42"/>
      <c r="AU1261" s="42"/>
      <c r="AV1261" s="42"/>
      <c r="AW1261" s="42"/>
      <c r="AX1261" s="42"/>
      <c r="AY1261" s="42"/>
      <c r="AZ1261" s="42"/>
      <c r="BA1261" s="42"/>
      <c r="BB1261" s="42"/>
      <c r="BC1261" s="42"/>
      <c r="BD1261" s="42"/>
      <c r="BE1261" s="42"/>
      <c r="BF1261" s="42"/>
      <c r="BG1261" s="42"/>
      <c r="BH1261" s="42"/>
      <c r="BI1261" s="42"/>
      <c r="BJ1261" s="42"/>
      <c r="BK1261" s="42"/>
      <c r="BL1261" s="42"/>
      <c r="BM1261" s="42"/>
      <c r="BN1261" s="42"/>
      <c r="BO1261" s="42"/>
      <c r="BP1261" s="42"/>
      <c r="BQ1261" s="42"/>
      <c r="BR1261" s="42"/>
      <c r="BS1261" s="42"/>
      <c r="BT1261" s="42"/>
      <c r="BU1261" s="42"/>
      <c r="BV1261" s="42"/>
      <c r="BW1261" s="42"/>
      <c r="BX1261" s="42"/>
      <c r="BY1261" s="42"/>
      <c r="BZ1261" s="42"/>
      <c r="CA1261" s="42"/>
      <c r="CB1261" s="42"/>
      <c r="CC1261" s="42"/>
      <c r="CD1261" s="42"/>
      <c r="CE1261" s="42"/>
      <c r="CF1261" s="42"/>
      <c r="CG1261" s="42"/>
      <c r="CH1261" s="42"/>
      <c r="CI1261" s="42"/>
      <c r="CJ1261" s="42"/>
      <c r="CK1261" s="42"/>
      <c r="CL1261" s="42"/>
      <c r="CM1261" s="42"/>
      <c r="CN1261" s="42"/>
      <c r="CO1261" s="42"/>
      <c r="CP1261" s="42"/>
      <c r="CQ1261" s="42"/>
      <c r="CR1261" s="42"/>
      <c r="CS1261" s="42"/>
      <c r="CT1261" s="42"/>
      <c r="CU1261" s="42"/>
      <c r="CV1261" s="42"/>
    </row>
    <row r="1262" spans="1:100" x14ac:dyDescent="0.45">
      <c r="A1262" s="42"/>
      <c r="B1262" s="42"/>
      <c r="C1262" s="42"/>
      <c r="D1262" s="42"/>
      <c r="E1262" s="42"/>
      <c r="F1262" s="42"/>
      <c r="G1262" s="42"/>
      <c r="H1262" s="42"/>
      <c r="I1262" s="42"/>
      <c r="J1262" s="42"/>
      <c r="K1262" s="42"/>
      <c r="L1262" s="42"/>
      <c r="M1262" s="42"/>
      <c r="N1262" s="42"/>
      <c r="O1262" s="42"/>
      <c r="P1262" s="42"/>
      <c r="Q1262" s="42"/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2"/>
      <c r="AZ1262" s="42"/>
      <c r="BA1262" s="42"/>
      <c r="BB1262" s="42"/>
      <c r="BC1262" s="42"/>
      <c r="BD1262" s="42"/>
      <c r="BE1262" s="42"/>
      <c r="BF1262" s="42"/>
      <c r="BG1262" s="42"/>
      <c r="BH1262" s="42"/>
      <c r="BI1262" s="42"/>
      <c r="BJ1262" s="42"/>
      <c r="BK1262" s="42"/>
      <c r="BL1262" s="42"/>
      <c r="BM1262" s="42"/>
      <c r="BN1262" s="42"/>
      <c r="BO1262" s="42"/>
      <c r="BP1262" s="42"/>
      <c r="BQ1262" s="42"/>
      <c r="BR1262" s="42"/>
      <c r="BS1262" s="42"/>
      <c r="BT1262" s="42"/>
      <c r="BU1262" s="42"/>
      <c r="BV1262" s="42"/>
      <c r="BW1262" s="42"/>
      <c r="BX1262" s="42"/>
      <c r="BY1262" s="42"/>
      <c r="BZ1262" s="42"/>
      <c r="CA1262" s="42"/>
      <c r="CB1262" s="42"/>
      <c r="CC1262" s="42"/>
      <c r="CD1262" s="42"/>
      <c r="CE1262" s="42"/>
      <c r="CF1262" s="42"/>
      <c r="CG1262" s="42"/>
      <c r="CH1262" s="42"/>
      <c r="CI1262" s="42"/>
      <c r="CJ1262" s="42"/>
      <c r="CK1262" s="42"/>
      <c r="CL1262" s="42"/>
      <c r="CM1262" s="42"/>
      <c r="CN1262" s="42"/>
      <c r="CO1262" s="42"/>
      <c r="CP1262" s="42"/>
      <c r="CQ1262" s="42"/>
      <c r="CR1262" s="42"/>
      <c r="CS1262" s="42"/>
      <c r="CT1262" s="42"/>
      <c r="CU1262" s="42"/>
      <c r="CV1262" s="42"/>
    </row>
    <row r="1263" spans="1:100" x14ac:dyDescent="0.45">
      <c r="A1263" s="42"/>
      <c r="B1263" s="42"/>
      <c r="C1263" s="42"/>
      <c r="D1263" s="42"/>
      <c r="E1263" s="42"/>
      <c r="F1263" s="42"/>
      <c r="G1263" s="42"/>
      <c r="H1263" s="42"/>
      <c r="I1263" s="42"/>
      <c r="J1263" s="42"/>
      <c r="K1263" s="42"/>
      <c r="L1263" s="42"/>
      <c r="M1263" s="42"/>
      <c r="N1263" s="42"/>
      <c r="O1263" s="42"/>
      <c r="P1263" s="42"/>
      <c r="Q1263" s="42"/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2"/>
      <c r="AZ1263" s="42"/>
      <c r="BA1263" s="42"/>
      <c r="BB1263" s="42"/>
      <c r="BC1263" s="42"/>
      <c r="BD1263" s="42"/>
      <c r="BE1263" s="42"/>
      <c r="BF1263" s="42"/>
      <c r="BG1263" s="42"/>
      <c r="BH1263" s="42"/>
      <c r="BI1263" s="42"/>
      <c r="BJ1263" s="42"/>
      <c r="BK1263" s="42"/>
      <c r="BL1263" s="42"/>
      <c r="BM1263" s="42"/>
      <c r="BN1263" s="42"/>
      <c r="BO1263" s="42"/>
      <c r="BP1263" s="42"/>
      <c r="BQ1263" s="42"/>
      <c r="BR1263" s="42"/>
      <c r="BS1263" s="42"/>
      <c r="BT1263" s="42"/>
      <c r="BU1263" s="42"/>
      <c r="BV1263" s="42"/>
      <c r="BW1263" s="42"/>
      <c r="BX1263" s="42"/>
      <c r="BY1263" s="42"/>
      <c r="BZ1263" s="42"/>
      <c r="CA1263" s="42"/>
      <c r="CB1263" s="42"/>
      <c r="CC1263" s="42"/>
      <c r="CD1263" s="42"/>
      <c r="CE1263" s="42"/>
      <c r="CF1263" s="42"/>
      <c r="CG1263" s="42"/>
      <c r="CH1263" s="42"/>
      <c r="CI1263" s="42"/>
      <c r="CJ1263" s="42"/>
      <c r="CK1263" s="42"/>
      <c r="CL1263" s="42"/>
      <c r="CM1263" s="42"/>
      <c r="CN1263" s="42"/>
      <c r="CO1263" s="42"/>
      <c r="CP1263" s="42"/>
      <c r="CQ1263" s="42"/>
      <c r="CR1263" s="42"/>
      <c r="CS1263" s="42"/>
      <c r="CT1263" s="42"/>
      <c r="CU1263" s="42"/>
      <c r="CV1263" s="42"/>
    </row>
    <row r="1264" spans="1:100" x14ac:dyDescent="0.45">
      <c r="A1264" s="42"/>
      <c r="B1264" s="42"/>
      <c r="C1264" s="42"/>
      <c r="D1264" s="42"/>
      <c r="E1264" s="42"/>
      <c r="F1264" s="42"/>
      <c r="G1264" s="42"/>
      <c r="H1264" s="42"/>
      <c r="I1264" s="42"/>
      <c r="J1264" s="42"/>
      <c r="K1264" s="42"/>
      <c r="L1264" s="42"/>
      <c r="M1264" s="42"/>
      <c r="N1264" s="42"/>
      <c r="O1264" s="42"/>
      <c r="P1264" s="42"/>
      <c r="Q1264" s="42"/>
      <c r="R1264" s="42"/>
      <c r="S1264" s="42"/>
      <c r="T1264" s="42"/>
      <c r="U1264" s="42"/>
      <c r="V1264" s="42"/>
      <c r="W1264" s="42"/>
      <c r="X1264" s="42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42"/>
      <c r="AN1264" s="42"/>
      <c r="AO1264" s="42"/>
      <c r="AP1264" s="42"/>
      <c r="AQ1264" s="42"/>
      <c r="AR1264" s="42"/>
      <c r="AS1264" s="42"/>
      <c r="AT1264" s="42"/>
      <c r="AU1264" s="42"/>
      <c r="AV1264" s="42"/>
      <c r="AW1264" s="42"/>
      <c r="AX1264" s="42"/>
      <c r="AY1264" s="42"/>
      <c r="AZ1264" s="42"/>
      <c r="BA1264" s="42"/>
      <c r="BB1264" s="42"/>
      <c r="BC1264" s="42"/>
      <c r="BD1264" s="42"/>
      <c r="BE1264" s="42"/>
      <c r="BF1264" s="42"/>
      <c r="BG1264" s="42"/>
      <c r="BH1264" s="42"/>
      <c r="BI1264" s="42"/>
      <c r="BJ1264" s="42"/>
      <c r="BK1264" s="42"/>
      <c r="BL1264" s="42"/>
      <c r="BM1264" s="42"/>
      <c r="BN1264" s="42"/>
      <c r="BO1264" s="42"/>
      <c r="BP1264" s="42"/>
      <c r="BQ1264" s="42"/>
      <c r="BR1264" s="42"/>
      <c r="BS1264" s="42"/>
      <c r="BT1264" s="42"/>
      <c r="BU1264" s="42"/>
      <c r="BV1264" s="42"/>
      <c r="BW1264" s="42"/>
      <c r="BX1264" s="42"/>
      <c r="BY1264" s="42"/>
      <c r="BZ1264" s="42"/>
      <c r="CA1264" s="42"/>
      <c r="CB1264" s="42"/>
      <c r="CC1264" s="42"/>
      <c r="CD1264" s="42"/>
      <c r="CE1264" s="42"/>
      <c r="CF1264" s="42"/>
      <c r="CG1264" s="42"/>
      <c r="CH1264" s="42"/>
      <c r="CI1264" s="42"/>
      <c r="CJ1264" s="42"/>
      <c r="CK1264" s="42"/>
      <c r="CL1264" s="42"/>
      <c r="CM1264" s="42"/>
      <c r="CN1264" s="42"/>
      <c r="CO1264" s="42"/>
      <c r="CP1264" s="42"/>
      <c r="CQ1264" s="42"/>
      <c r="CR1264" s="42"/>
      <c r="CS1264" s="42"/>
      <c r="CT1264" s="42"/>
      <c r="CU1264" s="42"/>
      <c r="CV1264" s="42"/>
    </row>
    <row r="1265" spans="1:100" x14ac:dyDescent="0.45">
      <c r="A1265" s="42"/>
      <c r="B1265" s="42"/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V1265" s="42"/>
      <c r="BW1265" s="42"/>
      <c r="BX1265" s="42"/>
      <c r="BY1265" s="42"/>
      <c r="BZ1265" s="42"/>
      <c r="CA1265" s="42"/>
      <c r="CB1265" s="42"/>
      <c r="CC1265" s="42"/>
      <c r="CD1265" s="42"/>
      <c r="CE1265" s="42"/>
      <c r="CF1265" s="42"/>
      <c r="CG1265" s="42"/>
      <c r="CH1265" s="42"/>
      <c r="CI1265" s="42"/>
      <c r="CJ1265" s="42"/>
      <c r="CK1265" s="42"/>
      <c r="CL1265" s="42"/>
      <c r="CM1265" s="42"/>
      <c r="CN1265" s="42"/>
      <c r="CO1265" s="42"/>
      <c r="CP1265" s="42"/>
      <c r="CQ1265" s="42"/>
      <c r="CR1265" s="42"/>
      <c r="CS1265" s="42"/>
      <c r="CT1265" s="42"/>
      <c r="CU1265" s="42"/>
      <c r="CV1265" s="42"/>
    </row>
    <row r="1266" spans="1:100" x14ac:dyDescent="0.45">
      <c r="A1266" s="42"/>
      <c r="B1266" s="42"/>
      <c r="C1266" s="42"/>
      <c r="D1266" s="42"/>
      <c r="E1266" s="42"/>
      <c r="F1266" s="42"/>
      <c r="G1266" s="42"/>
      <c r="H1266" s="42"/>
      <c r="I1266" s="42"/>
      <c r="J1266" s="42"/>
      <c r="K1266" s="42"/>
      <c r="L1266" s="42"/>
      <c r="M1266" s="42"/>
      <c r="N1266" s="42"/>
      <c r="O1266" s="42"/>
      <c r="P1266" s="42"/>
      <c r="Q1266" s="42"/>
      <c r="R1266" s="42"/>
      <c r="S1266" s="42"/>
      <c r="T1266" s="42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2"/>
      <c r="AZ1266" s="42"/>
      <c r="BA1266" s="42"/>
      <c r="BB1266" s="42"/>
      <c r="BC1266" s="42"/>
      <c r="BD1266" s="42"/>
      <c r="BE1266" s="42"/>
      <c r="BF1266" s="42"/>
      <c r="BG1266" s="42"/>
      <c r="BH1266" s="42"/>
      <c r="BI1266" s="42"/>
      <c r="BJ1266" s="42"/>
      <c r="BK1266" s="42"/>
      <c r="BL1266" s="42"/>
      <c r="BM1266" s="42"/>
      <c r="BN1266" s="42"/>
      <c r="BO1266" s="42"/>
      <c r="BP1266" s="42"/>
      <c r="BQ1266" s="42"/>
      <c r="BR1266" s="42"/>
      <c r="BS1266" s="42"/>
      <c r="BT1266" s="42"/>
      <c r="BU1266" s="42"/>
      <c r="BV1266" s="42"/>
      <c r="BW1266" s="42"/>
      <c r="BX1266" s="42"/>
      <c r="BY1266" s="42"/>
      <c r="BZ1266" s="42"/>
      <c r="CA1266" s="42"/>
      <c r="CB1266" s="42"/>
      <c r="CC1266" s="42"/>
      <c r="CD1266" s="42"/>
      <c r="CE1266" s="42"/>
      <c r="CF1266" s="42"/>
      <c r="CG1266" s="42"/>
      <c r="CH1266" s="42"/>
      <c r="CI1266" s="42"/>
      <c r="CJ1266" s="42"/>
      <c r="CK1266" s="42"/>
      <c r="CL1266" s="42"/>
      <c r="CM1266" s="42"/>
      <c r="CN1266" s="42"/>
      <c r="CO1266" s="42"/>
      <c r="CP1266" s="42"/>
      <c r="CQ1266" s="42"/>
      <c r="CR1266" s="42"/>
      <c r="CS1266" s="42"/>
      <c r="CT1266" s="42"/>
      <c r="CU1266" s="42"/>
      <c r="CV1266" s="42"/>
    </row>
    <row r="1267" spans="1:100" x14ac:dyDescent="0.45">
      <c r="A1267" s="42"/>
      <c r="B1267" s="42"/>
      <c r="C1267" s="42"/>
      <c r="D1267" s="42"/>
      <c r="E1267" s="42"/>
      <c r="F1267" s="42"/>
      <c r="G1267" s="42"/>
      <c r="H1267" s="42"/>
      <c r="I1267" s="42"/>
      <c r="J1267" s="42"/>
      <c r="K1267" s="42"/>
      <c r="L1267" s="42"/>
      <c r="M1267" s="42"/>
      <c r="N1267" s="42"/>
      <c r="O1267" s="42"/>
      <c r="P1267" s="42"/>
      <c r="Q1267" s="42"/>
      <c r="R1267" s="42"/>
      <c r="S1267" s="42"/>
      <c r="T1267" s="42"/>
      <c r="U1267" s="42"/>
      <c r="V1267" s="42"/>
      <c r="W1267" s="42"/>
      <c r="X1267" s="42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42"/>
      <c r="AN1267" s="42"/>
      <c r="AO1267" s="42"/>
      <c r="AP1267" s="42"/>
      <c r="AQ1267" s="42"/>
      <c r="AR1267" s="42"/>
      <c r="AS1267" s="42"/>
      <c r="AT1267" s="42"/>
      <c r="AU1267" s="42"/>
      <c r="AV1267" s="42"/>
      <c r="AW1267" s="42"/>
      <c r="AX1267" s="42"/>
      <c r="AY1267" s="42"/>
      <c r="AZ1267" s="42"/>
      <c r="BA1267" s="42"/>
      <c r="BB1267" s="42"/>
      <c r="BC1267" s="42"/>
      <c r="BD1267" s="42"/>
      <c r="BE1267" s="42"/>
      <c r="BF1267" s="42"/>
      <c r="BG1267" s="42"/>
      <c r="BH1267" s="42"/>
      <c r="BI1267" s="42"/>
      <c r="BJ1267" s="42"/>
      <c r="BK1267" s="42"/>
      <c r="BL1267" s="42"/>
      <c r="BM1267" s="42"/>
      <c r="BN1267" s="42"/>
      <c r="BO1267" s="42"/>
      <c r="BP1267" s="42"/>
      <c r="BQ1267" s="42"/>
      <c r="BR1267" s="42"/>
      <c r="BS1267" s="42"/>
      <c r="BT1267" s="42"/>
      <c r="BU1267" s="42"/>
      <c r="BV1267" s="42"/>
      <c r="BW1267" s="42"/>
      <c r="BX1267" s="42"/>
      <c r="BY1267" s="42"/>
      <c r="BZ1267" s="42"/>
      <c r="CA1267" s="42"/>
      <c r="CB1267" s="42"/>
      <c r="CC1267" s="42"/>
      <c r="CD1267" s="42"/>
      <c r="CE1267" s="42"/>
      <c r="CF1267" s="42"/>
      <c r="CG1267" s="42"/>
      <c r="CH1267" s="42"/>
      <c r="CI1267" s="42"/>
      <c r="CJ1267" s="42"/>
      <c r="CK1267" s="42"/>
      <c r="CL1267" s="42"/>
      <c r="CM1267" s="42"/>
      <c r="CN1267" s="42"/>
      <c r="CO1267" s="42"/>
      <c r="CP1267" s="42"/>
      <c r="CQ1267" s="42"/>
      <c r="CR1267" s="42"/>
      <c r="CS1267" s="42"/>
      <c r="CT1267" s="42"/>
      <c r="CU1267" s="42"/>
      <c r="CV1267" s="42"/>
    </row>
    <row r="1268" spans="1:100" x14ac:dyDescent="0.45">
      <c r="A1268" s="42"/>
      <c r="B1268" s="42"/>
      <c r="C1268" s="42"/>
      <c r="D1268" s="42"/>
      <c r="E1268" s="42"/>
      <c r="F1268" s="42"/>
      <c r="G1268" s="42"/>
      <c r="H1268" s="42"/>
      <c r="I1268" s="42"/>
      <c r="J1268" s="42"/>
      <c r="K1268" s="42"/>
      <c r="L1268" s="42"/>
      <c r="M1268" s="42"/>
      <c r="N1268" s="42"/>
      <c r="O1268" s="42"/>
      <c r="P1268" s="42"/>
      <c r="Q1268" s="42"/>
      <c r="R1268" s="42"/>
      <c r="S1268" s="42"/>
      <c r="T1268" s="42"/>
      <c r="U1268" s="42"/>
      <c r="V1268" s="42"/>
      <c r="W1268" s="42"/>
      <c r="X1268" s="42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42"/>
      <c r="AN1268" s="42"/>
      <c r="AO1268" s="42"/>
      <c r="AP1268" s="42"/>
      <c r="AQ1268" s="42"/>
      <c r="AR1268" s="42"/>
      <c r="AS1268" s="42"/>
      <c r="AT1268" s="42"/>
      <c r="AU1268" s="42"/>
      <c r="AV1268" s="42"/>
      <c r="AW1268" s="42"/>
      <c r="AX1268" s="42"/>
      <c r="AY1268" s="42"/>
      <c r="AZ1268" s="42"/>
      <c r="BA1268" s="42"/>
      <c r="BB1268" s="42"/>
      <c r="BC1268" s="42"/>
      <c r="BD1268" s="42"/>
      <c r="BE1268" s="42"/>
      <c r="BF1268" s="42"/>
      <c r="BG1268" s="42"/>
      <c r="BH1268" s="42"/>
      <c r="BI1268" s="42"/>
      <c r="BJ1268" s="42"/>
      <c r="BK1268" s="42"/>
      <c r="BL1268" s="42"/>
      <c r="BM1268" s="42"/>
      <c r="BN1268" s="42"/>
      <c r="BO1268" s="42"/>
      <c r="BP1268" s="42"/>
      <c r="BQ1268" s="42"/>
      <c r="BR1268" s="42"/>
      <c r="BS1268" s="42"/>
      <c r="BT1268" s="42"/>
      <c r="BU1268" s="42"/>
      <c r="BV1268" s="42"/>
      <c r="BW1268" s="42"/>
      <c r="BX1268" s="42"/>
      <c r="BY1268" s="42"/>
      <c r="BZ1268" s="42"/>
      <c r="CA1268" s="42"/>
      <c r="CB1268" s="42"/>
      <c r="CC1268" s="42"/>
      <c r="CD1268" s="42"/>
      <c r="CE1268" s="42"/>
      <c r="CF1268" s="42"/>
      <c r="CG1268" s="42"/>
      <c r="CH1268" s="42"/>
      <c r="CI1268" s="42"/>
      <c r="CJ1268" s="42"/>
      <c r="CK1268" s="42"/>
      <c r="CL1268" s="42"/>
      <c r="CM1268" s="42"/>
      <c r="CN1268" s="42"/>
      <c r="CO1268" s="42"/>
      <c r="CP1268" s="42"/>
      <c r="CQ1268" s="42"/>
      <c r="CR1268" s="42"/>
      <c r="CS1268" s="42"/>
      <c r="CT1268" s="42"/>
      <c r="CU1268" s="42"/>
      <c r="CV1268" s="42"/>
    </row>
    <row r="1269" spans="1:100" x14ac:dyDescent="0.45">
      <c r="A1269" s="42"/>
      <c r="B1269" s="42"/>
      <c r="C1269" s="42"/>
      <c r="D1269" s="42"/>
      <c r="E1269" s="42"/>
      <c r="F1269" s="42"/>
      <c r="G1269" s="42"/>
      <c r="H1269" s="42"/>
      <c r="I1269" s="42"/>
      <c r="J1269" s="42"/>
      <c r="K1269" s="42"/>
      <c r="L1269" s="42"/>
      <c r="M1269" s="42"/>
      <c r="N1269" s="42"/>
      <c r="O1269" s="42"/>
      <c r="P1269" s="42"/>
      <c r="Q1269" s="42"/>
      <c r="R1269" s="42"/>
      <c r="S1269" s="42"/>
      <c r="T1269" s="42"/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42"/>
      <c r="AN1269" s="42"/>
      <c r="AO1269" s="42"/>
      <c r="AP1269" s="42"/>
      <c r="AQ1269" s="42"/>
      <c r="AR1269" s="42"/>
      <c r="AS1269" s="42"/>
      <c r="AT1269" s="42"/>
      <c r="AU1269" s="42"/>
      <c r="AV1269" s="42"/>
      <c r="AW1269" s="42"/>
      <c r="AX1269" s="42"/>
      <c r="AY1269" s="42"/>
      <c r="AZ1269" s="42"/>
      <c r="BA1269" s="42"/>
      <c r="BB1269" s="42"/>
      <c r="BC1269" s="42"/>
      <c r="BD1269" s="42"/>
      <c r="BE1269" s="42"/>
      <c r="BF1269" s="42"/>
      <c r="BG1269" s="42"/>
      <c r="BH1269" s="42"/>
      <c r="BI1269" s="42"/>
      <c r="BJ1269" s="42"/>
      <c r="BK1269" s="42"/>
      <c r="BL1269" s="42"/>
      <c r="BM1269" s="42"/>
      <c r="BN1269" s="42"/>
      <c r="BO1269" s="42"/>
      <c r="BP1269" s="42"/>
      <c r="BQ1269" s="42"/>
      <c r="BR1269" s="42"/>
      <c r="BS1269" s="42"/>
      <c r="BT1269" s="42"/>
      <c r="BU1269" s="42"/>
      <c r="BV1269" s="42"/>
      <c r="BW1269" s="42"/>
      <c r="BX1269" s="42"/>
      <c r="BY1269" s="42"/>
      <c r="BZ1269" s="42"/>
      <c r="CA1269" s="42"/>
      <c r="CB1269" s="42"/>
      <c r="CC1269" s="42"/>
      <c r="CD1269" s="42"/>
      <c r="CE1269" s="42"/>
      <c r="CF1269" s="42"/>
      <c r="CG1269" s="42"/>
      <c r="CH1269" s="42"/>
      <c r="CI1269" s="42"/>
      <c r="CJ1269" s="42"/>
      <c r="CK1269" s="42"/>
      <c r="CL1269" s="42"/>
      <c r="CM1269" s="42"/>
      <c r="CN1269" s="42"/>
      <c r="CO1269" s="42"/>
      <c r="CP1269" s="42"/>
      <c r="CQ1269" s="42"/>
      <c r="CR1269" s="42"/>
      <c r="CS1269" s="42"/>
      <c r="CT1269" s="42"/>
      <c r="CU1269" s="42"/>
      <c r="CV1269" s="42"/>
    </row>
    <row r="1270" spans="1:100" x14ac:dyDescent="0.45">
      <c r="A1270" s="42"/>
      <c r="B1270" s="42"/>
      <c r="C1270" s="42"/>
      <c r="D1270" s="42"/>
      <c r="E1270" s="42"/>
      <c r="F1270" s="42"/>
      <c r="G1270" s="42"/>
      <c r="H1270" s="42"/>
      <c r="I1270" s="42"/>
      <c r="J1270" s="42"/>
      <c r="K1270" s="42"/>
      <c r="L1270" s="42"/>
      <c r="M1270" s="42"/>
      <c r="N1270" s="42"/>
      <c r="O1270" s="42"/>
      <c r="P1270" s="42"/>
      <c r="Q1270" s="42"/>
      <c r="R1270" s="42"/>
      <c r="S1270" s="42"/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2"/>
      <c r="AZ1270" s="42"/>
      <c r="BA1270" s="42"/>
      <c r="BB1270" s="42"/>
      <c r="BC1270" s="42"/>
      <c r="BD1270" s="42"/>
      <c r="BE1270" s="42"/>
      <c r="BF1270" s="42"/>
      <c r="BG1270" s="42"/>
      <c r="BH1270" s="42"/>
      <c r="BI1270" s="42"/>
      <c r="BJ1270" s="42"/>
      <c r="BK1270" s="42"/>
      <c r="BL1270" s="42"/>
      <c r="BM1270" s="42"/>
      <c r="BN1270" s="42"/>
      <c r="BO1270" s="42"/>
      <c r="BP1270" s="42"/>
      <c r="BQ1270" s="42"/>
      <c r="BR1270" s="42"/>
      <c r="BS1270" s="42"/>
      <c r="BT1270" s="42"/>
      <c r="BU1270" s="42"/>
      <c r="BV1270" s="42"/>
      <c r="BW1270" s="42"/>
      <c r="BX1270" s="42"/>
      <c r="BY1270" s="42"/>
      <c r="BZ1270" s="42"/>
      <c r="CA1270" s="42"/>
      <c r="CB1270" s="42"/>
      <c r="CC1270" s="42"/>
      <c r="CD1270" s="42"/>
      <c r="CE1270" s="42"/>
      <c r="CF1270" s="42"/>
      <c r="CG1270" s="42"/>
      <c r="CH1270" s="42"/>
      <c r="CI1270" s="42"/>
      <c r="CJ1270" s="42"/>
      <c r="CK1270" s="42"/>
      <c r="CL1270" s="42"/>
      <c r="CM1270" s="42"/>
      <c r="CN1270" s="42"/>
      <c r="CO1270" s="42"/>
      <c r="CP1270" s="42"/>
      <c r="CQ1270" s="42"/>
      <c r="CR1270" s="42"/>
      <c r="CS1270" s="42"/>
      <c r="CT1270" s="42"/>
      <c r="CU1270" s="42"/>
      <c r="CV1270" s="42"/>
    </row>
    <row r="1271" spans="1:100" x14ac:dyDescent="0.45">
      <c r="A1271" s="42"/>
      <c r="B1271" s="42"/>
      <c r="C1271" s="42"/>
      <c r="D1271" s="42"/>
      <c r="E1271" s="42"/>
      <c r="F1271" s="42"/>
      <c r="G1271" s="42"/>
      <c r="H1271" s="42"/>
      <c r="I1271" s="42"/>
      <c r="J1271" s="42"/>
      <c r="K1271" s="42"/>
      <c r="L1271" s="42"/>
      <c r="M1271" s="42"/>
      <c r="N1271" s="42"/>
      <c r="O1271" s="42"/>
      <c r="P1271" s="42"/>
      <c r="Q1271" s="42"/>
      <c r="R1271" s="42"/>
      <c r="S1271" s="42"/>
      <c r="T1271" s="42"/>
      <c r="U1271" s="42"/>
      <c r="V1271" s="42"/>
      <c r="W1271" s="42"/>
      <c r="X1271" s="42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42"/>
      <c r="AN1271" s="42"/>
      <c r="AO1271" s="42"/>
      <c r="AP1271" s="42"/>
      <c r="AQ1271" s="42"/>
      <c r="AR1271" s="42"/>
      <c r="AS1271" s="42"/>
      <c r="AT1271" s="42"/>
      <c r="AU1271" s="42"/>
      <c r="AV1271" s="42"/>
      <c r="AW1271" s="42"/>
      <c r="AX1271" s="42"/>
      <c r="AY1271" s="42"/>
      <c r="AZ1271" s="42"/>
      <c r="BA1271" s="42"/>
      <c r="BB1271" s="42"/>
      <c r="BC1271" s="42"/>
      <c r="BD1271" s="42"/>
      <c r="BE1271" s="42"/>
      <c r="BF1271" s="42"/>
      <c r="BG1271" s="42"/>
      <c r="BH1271" s="42"/>
      <c r="BI1271" s="42"/>
      <c r="BJ1271" s="42"/>
      <c r="BK1271" s="42"/>
      <c r="BL1271" s="42"/>
      <c r="BM1271" s="42"/>
      <c r="BN1271" s="42"/>
      <c r="BO1271" s="42"/>
      <c r="BP1271" s="42"/>
      <c r="BQ1271" s="42"/>
      <c r="BR1271" s="42"/>
      <c r="BS1271" s="42"/>
      <c r="BT1271" s="42"/>
      <c r="BU1271" s="42"/>
      <c r="BV1271" s="42"/>
      <c r="BW1271" s="42"/>
      <c r="BX1271" s="42"/>
      <c r="BY1271" s="42"/>
      <c r="BZ1271" s="42"/>
      <c r="CA1271" s="42"/>
      <c r="CB1271" s="42"/>
      <c r="CC1271" s="42"/>
      <c r="CD1271" s="42"/>
      <c r="CE1271" s="42"/>
      <c r="CF1271" s="42"/>
      <c r="CG1271" s="42"/>
      <c r="CH1271" s="42"/>
      <c r="CI1271" s="42"/>
      <c r="CJ1271" s="42"/>
      <c r="CK1271" s="42"/>
      <c r="CL1271" s="42"/>
      <c r="CM1271" s="42"/>
      <c r="CN1271" s="42"/>
      <c r="CO1271" s="42"/>
      <c r="CP1271" s="42"/>
      <c r="CQ1271" s="42"/>
      <c r="CR1271" s="42"/>
      <c r="CS1271" s="42"/>
      <c r="CT1271" s="42"/>
      <c r="CU1271" s="42"/>
      <c r="CV1271" s="42"/>
    </row>
    <row r="1272" spans="1:100" x14ac:dyDescent="0.45">
      <c r="A1272" s="42"/>
      <c r="B1272" s="42"/>
      <c r="C1272" s="42"/>
      <c r="D1272" s="42"/>
      <c r="E1272" s="42"/>
      <c r="F1272" s="42"/>
      <c r="G1272" s="42"/>
      <c r="H1272" s="42"/>
      <c r="I1272" s="42"/>
      <c r="J1272" s="42"/>
      <c r="K1272" s="42"/>
      <c r="L1272" s="42"/>
      <c r="M1272" s="42"/>
      <c r="N1272" s="42"/>
      <c r="O1272" s="42"/>
      <c r="P1272" s="42"/>
      <c r="Q1272" s="42"/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2"/>
      <c r="AZ1272" s="42"/>
      <c r="BA1272" s="42"/>
      <c r="BB1272" s="42"/>
      <c r="BC1272" s="42"/>
      <c r="BD1272" s="42"/>
      <c r="BE1272" s="42"/>
      <c r="BF1272" s="42"/>
      <c r="BG1272" s="42"/>
      <c r="BH1272" s="42"/>
      <c r="BI1272" s="42"/>
      <c r="BJ1272" s="42"/>
      <c r="BK1272" s="42"/>
      <c r="BL1272" s="42"/>
      <c r="BM1272" s="42"/>
      <c r="BN1272" s="42"/>
      <c r="BO1272" s="42"/>
      <c r="BP1272" s="42"/>
      <c r="BQ1272" s="42"/>
      <c r="BR1272" s="42"/>
      <c r="BS1272" s="42"/>
      <c r="BT1272" s="42"/>
      <c r="BU1272" s="42"/>
      <c r="BV1272" s="42"/>
      <c r="BW1272" s="42"/>
      <c r="BX1272" s="42"/>
      <c r="BY1272" s="42"/>
      <c r="BZ1272" s="42"/>
      <c r="CA1272" s="42"/>
      <c r="CB1272" s="42"/>
      <c r="CC1272" s="42"/>
      <c r="CD1272" s="42"/>
      <c r="CE1272" s="42"/>
      <c r="CF1272" s="42"/>
      <c r="CG1272" s="42"/>
      <c r="CH1272" s="42"/>
      <c r="CI1272" s="42"/>
      <c r="CJ1272" s="42"/>
      <c r="CK1272" s="42"/>
      <c r="CL1272" s="42"/>
      <c r="CM1272" s="42"/>
      <c r="CN1272" s="42"/>
      <c r="CO1272" s="42"/>
      <c r="CP1272" s="42"/>
      <c r="CQ1272" s="42"/>
      <c r="CR1272" s="42"/>
      <c r="CS1272" s="42"/>
      <c r="CT1272" s="42"/>
      <c r="CU1272" s="42"/>
      <c r="CV1272" s="42"/>
    </row>
    <row r="1273" spans="1:100" x14ac:dyDescent="0.45">
      <c r="A1273" s="42"/>
      <c r="B1273" s="42"/>
      <c r="C1273" s="42"/>
      <c r="D1273" s="42"/>
      <c r="E1273" s="42"/>
      <c r="F1273" s="42"/>
      <c r="G1273" s="42"/>
      <c r="H1273" s="42"/>
      <c r="I1273" s="42"/>
      <c r="J1273" s="42"/>
      <c r="K1273" s="42"/>
      <c r="L1273" s="42"/>
      <c r="M1273" s="42"/>
      <c r="N1273" s="42"/>
      <c r="O1273" s="42"/>
      <c r="P1273" s="42"/>
      <c r="Q1273" s="42"/>
      <c r="R1273" s="42"/>
      <c r="S1273" s="42"/>
      <c r="T1273" s="42"/>
      <c r="U1273" s="42"/>
      <c r="V1273" s="42"/>
      <c r="W1273" s="42"/>
      <c r="X1273" s="42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42"/>
      <c r="AN1273" s="42"/>
      <c r="AO1273" s="42"/>
      <c r="AP1273" s="42"/>
      <c r="AQ1273" s="42"/>
      <c r="AR1273" s="42"/>
      <c r="AS1273" s="42"/>
      <c r="AT1273" s="42"/>
      <c r="AU1273" s="42"/>
      <c r="AV1273" s="42"/>
      <c r="AW1273" s="42"/>
      <c r="AX1273" s="42"/>
      <c r="AY1273" s="42"/>
      <c r="AZ1273" s="42"/>
      <c r="BA1273" s="42"/>
      <c r="BB1273" s="42"/>
      <c r="BC1273" s="42"/>
      <c r="BD1273" s="42"/>
      <c r="BE1273" s="42"/>
      <c r="BF1273" s="42"/>
      <c r="BG1273" s="42"/>
      <c r="BH1273" s="42"/>
      <c r="BI1273" s="42"/>
      <c r="BJ1273" s="42"/>
      <c r="BK1273" s="42"/>
      <c r="BL1273" s="42"/>
      <c r="BM1273" s="42"/>
      <c r="BN1273" s="42"/>
      <c r="BO1273" s="42"/>
      <c r="BP1273" s="42"/>
      <c r="BQ1273" s="42"/>
      <c r="BR1273" s="42"/>
      <c r="BS1273" s="42"/>
      <c r="BT1273" s="42"/>
      <c r="BU1273" s="42"/>
      <c r="BV1273" s="42"/>
      <c r="BW1273" s="42"/>
      <c r="BX1273" s="42"/>
      <c r="BY1273" s="42"/>
      <c r="BZ1273" s="42"/>
      <c r="CA1273" s="42"/>
      <c r="CB1273" s="42"/>
      <c r="CC1273" s="42"/>
      <c r="CD1273" s="42"/>
      <c r="CE1273" s="42"/>
      <c r="CF1273" s="42"/>
      <c r="CG1273" s="42"/>
      <c r="CH1273" s="42"/>
      <c r="CI1273" s="42"/>
      <c r="CJ1273" s="42"/>
      <c r="CK1273" s="42"/>
      <c r="CL1273" s="42"/>
      <c r="CM1273" s="42"/>
      <c r="CN1273" s="42"/>
      <c r="CO1273" s="42"/>
      <c r="CP1273" s="42"/>
      <c r="CQ1273" s="42"/>
      <c r="CR1273" s="42"/>
      <c r="CS1273" s="42"/>
      <c r="CT1273" s="42"/>
      <c r="CU1273" s="42"/>
      <c r="CV1273" s="42"/>
    </row>
    <row r="1274" spans="1:100" x14ac:dyDescent="0.45">
      <c r="A1274" s="42"/>
      <c r="B1274" s="42"/>
      <c r="C1274" s="42"/>
      <c r="D1274" s="42"/>
      <c r="E1274" s="42"/>
      <c r="F1274" s="42"/>
      <c r="G1274" s="42"/>
      <c r="H1274" s="42"/>
      <c r="I1274" s="42"/>
      <c r="J1274" s="42"/>
      <c r="K1274" s="42"/>
      <c r="L1274" s="42"/>
      <c r="M1274" s="42"/>
      <c r="N1274" s="42"/>
      <c r="O1274" s="42"/>
      <c r="P1274" s="42"/>
      <c r="Q1274" s="42"/>
      <c r="R1274" s="42"/>
      <c r="S1274" s="42"/>
      <c r="T1274" s="42"/>
      <c r="U1274" s="42"/>
      <c r="V1274" s="42"/>
      <c r="W1274" s="42"/>
      <c r="X1274" s="42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42"/>
      <c r="AN1274" s="42"/>
      <c r="AO1274" s="42"/>
      <c r="AP1274" s="42"/>
      <c r="AQ1274" s="42"/>
      <c r="AR1274" s="42"/>
      <c r="AS1274" s="42"/>
      <c r="AT1274" s="42"/>
      <c r="AU1274" s="42"/>
      <c r="AV1274" s="42"/>
      <c r="AW1274" s="42"/>
      <c r="AX1274" s="42"/>
      <c r="AY1274" s="42"/>
      <c r="AZ1274" s="42"/>
      <c r="BA1274" s="42"/>
      <c r="BB1274" s="42"/>
      <c r="BC1274" s="42"/>
      <c r="BD1274" s="42"/>
      <c r="BE1274" s="42"/>
      <c r="BF1274" s="42"/>
      <c r="BG1274" s="42"/>
      <c r="BH1274" s="42"/>
      <c r="BI1274" s="42"/>
      <c r="BJ1274" s="42"/>
      <c r="BK1274" s="42"/>
      <c r="BL1274" s="42"/>
      <c r="BM1274" s="42"/>
      <c r="BN1274" s="42"/>
      <c r="BO1274" s="42"/>
      <c r="BP1274" s="42"/>
      <c r="BQ1274" s="42"/>
      <c r="BR1274" s="42"/>
      <c r="BS1274" s="42"/>
      <c r="BT1274" s="42"/>
      <c r="BU1274" s="42"/>
      <c r="BV1274" s="42"/>
      <c r="BW1274" s="42"/>
      <c r="BX1274" s="42"/>
      <c r="BY1274" s="42"/>
      <c r="BZ1274" s="42"/>
      <c r="CA1274" s="42"/>
      <c r="CB1274" s="42"/>
      <c r="CC1274" s="42"/>
      <c r="CD1274" s="42"/>
      <c r="CE1274" s="42"/>
      <c r="CF1274" s="42"/>
      <c r="CG1274" s="42"/>
      <c r="CH1274" s="42"/>
      <c r="CI1274" s="42"/>
      <c r="CJ1274" s="42"/>
      <c r="CK1274" s="42"/>
      <c r="CL1274" s="42"/>
      <c r="CM1274" s="42"/>
      <c r="CN1274" s="42"/>
      <c r="CO1274" s="42"/>
      <c r="CP1274" s="42"/>
      <c r="CQ1274" s="42"/>
      <c r="CR1274" s="42"/>
      <c r="CS1274" s="42"/>
      <c r="CT1274" s="42"/>
      <c r="CU1274" s="42"/>
      <c r="CV1274" s="42"/>
    </row>
    <row r="1275" spans="1:100" x14ac:dyDescent="0.45">
      <c r="A1275" s="42"/>
      <c r="B1275" s="42"/>
      <c r="C1275" s="42"/>
      <c r="D1275" s="42"/>
      <c r="E1275" s="42"/>
      <c r="F1275" s="42"/>
      <c r="G1275" s="42"/>
      <c r="H1275" s="42"/>
      <c r="I1275" s="42"/>
      <c r="J1275" s="42"/>
      <c r="K1275" s="42"/>
      <c r="L1275" s="42"/>
      <c r="M1275" s="42"/>
      <c r="N1275" s="42"/>
      <c r="O1275" s="42"/>
      <c r="P1275" s="42"/>
      <c r="Q1275" s="42"/>
      <c r="R1275" s="42"/>
      <c r="S1275" s="42"/>
      <c r="T1275" s="42"/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42"/>
      <c r="AN1275" s="42"/>
      <c r="AO1275" s="42"/>
      <c r="AP1275" s="42"/>
      <c r="AQ1275" s="42"/>
      <c r="AR1275" s="42"/>
      <c r="AS1275" s="42"/>
      <c r="AT1275" s="42"/>
      <c r="AU1275" s="42"/>
      <c r="AV1275" s="42"/>
      <c r="AW1275" s="42"/>
      <c r="AX1275" s="42"/>
      <c r="AY1275" s="42"/>
      <c r="AZ1275" s="42"/>
      <c r="BA1275" s="42"/>
      <c r="BB1275" s="42"/>
      <c r="BC1275" s="42"/>
      <c r="BD1275" s="42"/>
      <c r="BE1275" s="42"/>
      <c r="BF1275" s="42"/>
      <c r="BG1275" s="42"/>
      <c r="BH1275" s="42"/>
      <c r="BI1275" s="42"/>
      <c r="BJ1275" s="42"/>
      <c r="BK1275" s="42"/>
      <c r="BL1275" s="42"/>
      <c r="BM1275" s="42"/>
      <c r="BN1275" s="42"/>
      <c r="BO1275" s="42"/>
      <c r="BP1275" s="42"/>
      <c r="BQ1275" s="42"/>
      <c r="BR1275" s="42"/>
      <c r="BS1275" s="42"/>
      <c r="BT1275" s="42"/>
      <c r="BU1275" s="42"/>
      <c r="BV1275" s="42"/>
      <c r="BW1275" s="42"/>
      <c r="BX1275" s="42"/>
      <c r="BY1275" s="42"/>
      <c r="BZ1275" s="42"/>
      <c r="CA1275" s="42"/>
      <c r="CB1275" s="42"/>
      <c r="CC1275" s="42"/>
      <c r="CD1275" s="42"/>
      <c r="CE1275" s="42"/>
      <c r="CF1275" s="42"/>
      <c r="CG1275" s="42"/>
      <c r="CH1275" s="42"/>
      <c r="CI1275" s="42"/>
      <c r="CJ1275" s="42"/>
      <c r="CK1275" s="42"/>
      <c r="CL1275" s="42"/>
      <c r="CM1275" s="42"/>
      <c r="CN1275" s="42"/>
      <c r="CO1275" s="42"/>
      <c r="CP1275" s="42"/>
      <c r="CQ1275" s="42"/>
      <c r="CR1275" s="42"/>
      <c r="CS1275" s="42"/>
      <c r="CT1275" s="42"/>
      <c r="CU1275" s="42"/>
      <c r="CV1275" s="42"/>
    </row>
    <row r="1276" spans="1:100" x14ac:dyDescent="0.45">
      <c r="A1276" s="42"/>
      <c r="B1276" s="42"/>
      <c r="C1276" s="42"/>
      <c r="D1276" s="42"/>
      <c r="E1276" s="42"/>
      <c r="F1276" s="42"/>
      <c r="G1276" s="42"/>
      <c r="H1276" s="42"/>
      <c r="I1276" s="42"/>
      <c r="J1276" s="42"/>
      <c r="K1276" s="42"/>
      <c r="L1276" s="42"/>
      <c r="M1276" s="42"/>
      <c r="N1276" s="42"/>
      <c r="O1276" s="42"/>
      <c r="P1276" s="42"/>
      <c r="Q1276" s="42"/>
      <c r="R1276" s="42"/>
      <c r="S1276" s="42"/>
      <c r="T1276" s="42"/>
      <c r="U1276" s="42"/>
      <c r="V1276" s="42"/>
      <c r="W1276" s="42"/>
      <c r="X1276" s="42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42"/>
      <c r="AN1276" s="42"/>
      <c r="AO1276" s="42"/>
      <c r="AP1276" s="42"/>
      <c r="AQ1276" s="42"/>
      <c r="AR1276" s="42"/>
      <c r="AS1276" s="42"/>
      <c r="AT1276" s="42"/>
      <c r="AU1276" s="42"/>
      <c r="AV1276" s="42"/>
      <c r="AW1276" s="42"/>
      <c r="AX1276" s="42"/>
      <c r="AY1276" s="42"/>
      <c r="AZ1276" s="42"/>
      <c r="BA1276" s="42"/>
      <c r="BB1276" s="42"/>
      <c r="BC1276" s="42"/>
      <c r="BD1276" s="42"/>
      <c r="BE1276" s="42"/>
      <c r="BF1276" s="42"/>
      <c r="BG1276" s="42"/>
      <c r="BH1276" s="42"/>
      <c r="BI1276" s="42"/>
      <c r="BJ1276" s="42"/>
      <c r="BK1276" s="42"/>
      <c r="BL1276" s="42"/>
      <c r="BM1276" s="42"/>
      <c r="BN1276" s="42"/>
      <c r="BO1276" s="42"/>
      <c r="BP1276" s="42"/>
      <c r="BQ1276" s="42"/>
      <c r="BR1276" s="42"/>
      <c r="BS1276" s="42"/>
      <c r="BT1276" s="42"/>
      <c r="BU1276" s="42"/>
      <c r="BV1276" s="42"/>
      <c r="BW1276" s="42"/>
      <c r="BX1276" s="42"/>
      <c r="BY1276" s="42"/>
      <c r="BZ1276" s="42"/>
      <c r="CA1276" s="42"/>
      <c r="CB1276" s="42"/>
      <c r="CC1276" s="42"/>
      <c r="CD1276" s="42"/>
      <c r="CE1276" s="42"/>
      <c r="CF1276" s="42"/>
      <c r="CG1276" s="42"/>
      <c r="CH1276" s="42"/>
      <c r="CI1276" s="42"/>
      <c r="CJ1276" s="42"/>
      <c r="CK1276" s="42"/>
      <c r="CL1276" s="42"/>
      <c r="CM1276" s="42"/>
      <c r="CN1276" s="42"/>
      <c r="CO1276" s="42"/>
      <c r="CP1276" s="42"/>
      <c r="CQ1276" s="42"/>
      <c r="CR1276" s="42"/>
      <c r="CS1276" s="42"/>
      <c r="CT1276" s="42"/>
      <c r="CU1276" s="42"/>
      <c r="CV1276" s="42"/>
    </row>
    <row r="1277" spans="1:100" x14ac:dyDescent="0.45">
      <c r="A1277" s="42"/>
      <c r="B1277" s="42"/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  <c r="BY1277" s="42"/>
      <c r="BZ1277" s="42"/>
      <c r="CA1277" s="42"/>
      <c r="CB1277" s="42"/>
      <c r="CC1277" s="42"/>
      <c r="CD1277" s="42"/>
      <c r="CE1277" s="42"/>
      <c r="CF1277" s="42"/>
      <c r="CG1277" s="42"/>
      <c r="CH1277" s="42"/>
      <c r="CI1277" s="42"/>
      <c r="CJ1277" s="42"/>
      <c r="CK1277" s="42"/>
      <c r="CL1277" s="42"/>
      <c r="CM1277" s="42"/>
      <c r="CN1277" s="42"/>
      <c r="CO1277" s="42"/>
      <c r="CP1277" s="42"/>
      <c r="CQ1277" s="42"/>
      <c r="CR1277" s="42"/>
      <c r="CS1277" s="42"/>
      <c r="CT1277" s="42"/>
      <c r="CU1277" s="42"/>
      <c r="CV1277" s="42"/>
    </row>
    <row r="1278" spans="1:100" x14ac:dyDescent="0.45">
      <c r="A1278" s="42"/>
      <c r="B1278" s="42"/>
      <c r="C1278" s="42"/>
      <c r="D1278" s="42"/>
      <c r="E1278" s="42"/>
      <c r="F1278" s="42"/>
      <c r="G1278" s="42"/>
      <c r="H1278" s="42"/>
      <c r="I1278" s="42"/>
      <c r="J1278" s="42"/>
      <c r="K1278" s="42"/>
      <c r="L1278" s="42"/>
      <c r="M1278" s="42"/>
      <c r="N1278" s="42"/>
      <c r="O1278" s="42"/>
      <c r="P1278" s="42"/>
      <c r="Q1278" s="42"/>
      <c r="R1278" s="42"/>
      <c r="S1278" s="42"/>
      <c r="T1278" s="42"/>
      <c r="U1278" s="42"/>
      <c r="V1278" s="42"/>
      <c r="W1278" s="42"/>
      <c r="X1278" s="42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42"/>
      <c r="AN1278" s="42"/>
      <c r="AO1278" s="42"/>
      <c r="AP1278" s="42"/>
      <c r="AQ1278" s="42"/>
      <c r="AR1278" s="42"/>
      <c r="AS1278" s="42"/>
      <c r="AT1278" s="42"/>
      <c r="AU1278" s="42"/>
      <c r="AV1278" s="42"/>
      <c r="AW1278" s="42"/>
      <c r="AX1278" s="42"/>
      <c r="AY1278" s="42"/>
      <c r="AZ1278" s="42"/>
      <c r="BA1278" s="42"/>
      <c r="BB1278" s="42"/>
      <c r="BC1278" s="42"/>
      <c r="BD1278" s="42"/>
      <c r="BE1278" s="42"/>
      <c r="BF1278" s="42"/>
      <c r="BG1278" s="42"/>
      <c r="BH1278" s="42"/>
      <c r="BI1278" s="42"/>
      <c r="BJ1278" s="42"/>
      <c r="BK1278" s="42"/>
      <c r="BL1278" s="42"/>
      <c r="BM1278" s="42"/>
      <c r="BN1278" s="42"/>
      <c r="BO1278" s="42"/>
      <c r="BP1278" s="42"/>
      <c r="BQ1278" s="42"/>
      <c r="BR1278" s="42"/>
      <c r="BS1278" s="42"/>
      <c r="BT1278" s="42"/>
      <c r="BU1278" s="42"/>
      <c r="BV1278" s="42"/>
      <c r="BW1278" s="42"/>
      <c r="BX1278" s="42"/>
      <c r="BY1278" s="42"/>
      <c r="BZ1278" s="42"/>
      <c r="CA1278" s="42"/>
      <c r="CB1278" s="42"/>
      <c r="CC1278" s="42"/>
      <c r="CD1278" s="42"/>
      <c r="CE1278" s="42"/>
      <c r="CF1278" s="42"/>
      <c r="CG1278" s="42"/>
      <c r="CH1278" s="42"/>
      <c r="CI1278" s="42"/>
      <c r="CJ1278" s="42"/>
      <c r="CK1278" s="42"/>
      <c r="CL1278" s="42"/>
      <c r="CM1278" s="42"/>
      <c r="CN1278" s="42"/>
      <c r="CO1278" s="42"/>
      <c r="CP1278" s="42"/>
      <c r="CQ1278" s="42"/>
      <c r="CR1278" s="42"/>
      <c r="CS1278" s="42"/>
      <c r="CT1278" s="42"/>
      <c r="CU1278" s="42"/>
      <c r="CV1278" s="42"/>
    </row>
    <row r="1279" spans="1:100" x14ac:dyDescent="0.45">
      <c r="A1279" s="42"/>
      <c r="B1279" s="42"/>
      <c r="C1279" s="42"/>
      <c r="D1279" s="42"/>
      <c r="E1279" s="42"/>
      <c r="F1279" s="42"/>
      <c r="G1279" s="42"/>
      <c r="H1279" s="42"/>
      <c r="I1279" s="42"/>
      <c r="J1279" s="42"/>
      <c r="K1279" s="42"/>
      <c r="L1279" s="42"/>
      <c r="M1279" s="42"/>
      <c r="N1279" s="42"/>
      <c r="O1279" s="42"/>
      <c r="P1279" s="42"/>
      <c r="Q1279" s="42"/>
      <c r="R1279" s="42"/>
      <c r="S1279" s="42"/>
      <c r="T1279" s="42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2"/>
      <c r="AZ1279" s="42"/>
      <c r="BA1279" s="42"/>
      <c r="BB1279" s="42"/>
      <c r="BC1279" s="42"/>
      <c r="BD1279" s="42"/>
      <c r="BE1279" s="42"/>
      <c r="BF1279" s="42"/>
      <c r="BG1279" s="42"/>
      <c r="BH1279" s="42"/>
      <c r="BI1279" s="42"/>
      <c r="BJ1279" s="42"/>
      <c r="BK1279" s="42"/>
      <c r="BL1279" s="42"/>
      <c r="BM1279" s="42"/>
      <c r="BN1279" s="42"/>
      <c r="BO1279" s="42"/>
      <c r="BP1279" s="42"/>
      <c r="BQ1279" s="42"/>
      <c r="BR1279" s="42"/>
      <c r="BS1279" s="42"/>
      <c r="BT1279" s="42"/>
      <c r="BU1279" s="42"/>
      <c r="BV1279" s="42"/>
      <c r="BW1279" s="42"/>
      <c r="BX1279" s="42"/>
      <c r="BY1279" s="42"/>
      <c r="BZ1279" s="42"/>
      <c r="CA1279" s="42"/>
      <c r="CB1279" s="42"/>
      <c r="CC1279" s="42"/>
      <c r="CD1279" s="42"/>
      <c r="CE1279" s="42"/>
      <c r="CF1279" s="42"/>
      <c r="CG1279" s="42"/>
      <c r="CH1279" s="42"/>
      <c r="CI1279" s="42"/>
      <c r="CJ1279" s="42"/>
      <c r="CK1279" s="42"/>
      <c r="CL1279" s="42"/>
      <c r="CM1279" s="42"/>
      <c r="CN1279" s="42"/>
      <c r="CO1279" s="42"/>
      <c r="CP1279" s="42"/>
      <c r="CQ1279" s="42"/>
      <c r="CR1279" s="42"/>
      <c r="CS1279" s="42"/>
      <c r="CT1279" s="42"/>
      <c r="CU1279" s="42"/>
      <c r="CV1279" s="42"/>
    </row>
    <row r="1280" spans="1:100" x14ac:dyDescent="0.45">
      <c r="A1280" s="42"/>
      <c r="B1280" s="42"/>
      <c r="C1280" s="42"/>
      <c r="D1280" s="42"/>
      <c r="E1280" s="42"/>
      <c r="F1280" s="42"/>
      <c r="G1280" s="42"/>
      <c r="H1280" s="42"/>
      <c r="I1280" s="42"/>
      <c r="J1280" s="42"/>
      <c r="K1280" s="42"/>
      <c r="L1280" s="42"/>
      <c r="M1280" s="42"/>
      <c r="N1280" s="42"/>
      <c r="O1280" s="42"/>
      <c r="P1280" s="42"/>
      <c r="Q1280" s="42"/>
      <c r="R1280" s="42"/>
      <c r="S1280" s="42"/>
      <c r="T1280" s="42"/>
      <c r="U1280" s="42"/>
      <c r="V1280" s="42"/>
      <c r="W1280" s="42"/>
      <c r="X1280" s="42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42"/>
      <c r="AN1280" s="42"/>
      <c r="AO1280" s="42"/>
      <c r="AP1280" s="42"/>
      <c r="AQ1280" s="42"/>
      <c r="AR1280" s="42"/>
      <c r="AS1280" s="42"/>
      <c r="AT1280" s="42"/>
      <c r="AU1280" s="42"/>
      <c r="AV1280" s="42"/>
      <c r="AW1280" s="42"/>
      <c r="AX1280" s="42"/>
      <c r="AY1280" s="42"/>
      <c r="AZ1280" s="42"/>
      <c r="BA1280" s="42"/>
      <c r="BB1280" s="42"/>
      <c r="BC1280" s="42"/>
      <c r="BD1280" s="42"/>
      <c r="BE1280" s="42"/>
      <c r="BF1280" s="42"/>
      <c r="BG1280" s="42"/>
      <c r="BH1280" s="42"/>
      <c r="BI1280" s="42"/>
      <c r="BJ1280" s="42"/>
      <c r="BK1280" s="42"/>
      <c r="BL1280" s="42"/>
      <c r="BM1280" s="42"/>
      <c r="BN1280" s="42"/>
      <c r="BO1280" s="42"/>
      <c r="BP1280" s="42"/>
      <c r="BQ1280" s="42"/>
      <c r="BR1280" s="42"/>
      <c r="BS1280" s="42"/>
      <c r="BT1280" s="42"/>
      <c r="BU1280" s="42"/>
      <c r="BV1280" s="42"/>
      <c r="BW1280" s="42"/>
      <c r="BX1280" s="42"/>
      <c r="BY1280" s="42"/>
      <c r="BZ1280" s="42"/>
      <c r="CA1280" s="42"/>
      <c r="CB1280" s="42"/>
      <c r="CC1280" s="42"/>
      <c r="CD1280" s="42"/>
      <c r="CE1280" s="42"/>
      <c r="CF1280" s="42"/>
      <c r="CG1280" s="42"/>
      <c r="CH1280" s="42"/>
      <c r="CI1280" s="42"/>
      <c r="CJ1280" s="42"/>
      <c r="CK1280" s="42"/>
      <c r="CL1280" s="42"/>
      <c r="CM1280" s="42"/>
      <c r="CN1280" s="42"/>
      <c r="CO1280" s="42"/>
      <c r="CP1280" s="42"/>
      <c r="CQ1280" s="42"/>
      <c r="CR1280" s="42"/>
      <c r="CS1280" s="42"/>
      <c r="CT1280" s="42"/>
      <c r="CU1280" s="42"/>
      <c r="CV1280" s="42"/>
    </row>
    <row r="1281" spans="1:100" x14ac:dyDescent="0.45">
      <c r="A1281" s="42"/>
      <c r="B1281" s="42"/>
      <c r="C1281" s="42"/>
      <c r="D1281" s="42"/>
      <c r="E1281" s="42"/>
      <c r="F1281" s="42"/>
      <c r="G1281" s="42"/>
      <c r="H1281" s="42"/>
      <c r="I1281" s="42"/>
      <c r="J1281" s="42"/>
      <c r="K1281" s="42"/>
      <c r="L1281" s="42"/>
      <c r="M1281" s="42"/>
      <c r="N1281" s="42"/>
      <c r="O1281" s="42"/>
      <c r="P1281" s="42"/>
      <c r="Q1281" s="42"/>
      <c r="R1281" s="42"/>
      <c r="S1281" s="42"/>
      <c r="T1281" s="42"/>
      <c r="U1281" s="42"/>
      <c r="V1281" s="42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  <c r="BA1281" s="42"/>
      <c r="BB1281" s="42"/>
      <c r="BC1281" s="42"/>
      <c r="BD1281" s="42"/>
      <c r="BE1281" s="42"/>
      <c r="BF1281" s="42"/>
      <c r="BG1281" s="42"/>
      <c r="BH1281" s="42"/>
      <c r="BI1281" s="42"/>
      <c r="BJ1281" s="42"/>
      <c r="BK1281" s="42"/>
      <c r="BL1281" s="42"/>
      <c r="BM1281" s="42"/>
      <c r="BN1281" s="42"/>
      <c r="BO1281" s="42"/>
      <c r="BP1281" s="42"/>
      <c r="BQ1281" s="42"/>
      <c r="BR1281" s="42"/>
      <c r="BS1281" s="42"/>
      <c r="BT1281" s="42"/>
      <c r="BU1281" s="42"/>
      <c r="BV1281" s="42"/>
      <c r="BW1281" s="42"/>
      <c r="BX1281" s="42"/>
      <c r="BY1281" s="42"/>
      <c r="BZ1281" s="42"/>
      <c r="CA1281" s="42"/>
      <c r="CB1281" s="42"/>
      <c r="CC1281" s="42"/>
      <c r="CD1281" s="42"/>
      <c r="CE1281" s="42"/>
      <c r="CF1281" s="42"/>
      <c r="CG1281" s="42"/>
      <c r="CH1281" s="42"/>
      <c r="CI1281" s="42"/>
      <c r="CJ1281" s="42"/>
      <c r="CK1281" s="42"/>
      <c r="CL1281" s="42"/>
      <c r="CM1281" s="42"/>
      <c r="CN1281" s="42"/>
      <c r="CO1281" s="42"/>
      <c r="CP1281" s="42"/>
      <c r="CQ1281" s="42"/>
      <c r="CR1281" s="42"/>
      <c r="CS1281" s="42"/>
      <c r="CT1281" s="42"/>
      <c r="CU1281" s="42"/>
      <c r="CV1281" s="42"/>
    </row>
    <row r="1282" spans="1:100" x14ac:dyDescent="0.45">
      <c r="A1282" s="42"/>
      <c r="B1282" s="42"/>
      <c r="C1282" s="42"/>
      <c r="D1282" s="42"/>
      <c r="E1282" s="42"/>
      <c r="F1282" s="42"/>
      <c r="G1282" s="42"/>
      <c r="H1282" s="42"/>
      <c r="I1282" s="42"/>
      <c r="J1282" s="42"/>
      <c r="K1282" s="42"/>
      <c r="L1282" s="42"/>
      <c r="M1282" s="42"/>
      <c r="N1282" s="42"/>
      <c r="O1282" s="42"/>
      <c r="P1282" s="42"/>
      <c r="Q1282" s="42"/>
      <c r="R1282" s="42"/>
      <c r="S1282" s="42"/>
      <c r="T1282" s="42"/>
      <c r="U1282" s="42"/>
      <c r="V1282" s="42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  <c r="BA1282" s="42"/>
      <c r="BB1282" s="42"/>
      <c r="BC1282" s="42"/>
      <c r="BD1282" s="42"/>
      <c r="BE1282" s="42"/>
      <c r="BF1282" s="42"/>
      <c r="BG1282" s="42"/>
      <c r="BH1282" s="42"/>
      <c r="BI1282" s="42"/>
      <c r="BJ1282" s="42"/>
      <c r="BK1282" s="42"/>
      <c r="BL1282" s="42"/>
      <c r="BM1282" s="42"/>
      <c r="BN1282" s="42"/>
      <c r="BO1282" s="42"/>
      <c r="BP1282" s="42"/>
      <c r="BQ1282" s="42"/>
      <c r="BR1282" s="42"/>
      <c r="BS1282" s="42"/>
      <c r="BT1282" s="42"/>
      <c r="BU1282" s="42"/>
      <c r="BV1282" s="42"/>
      <c r="BW1282" s="42"/>
      <c r="BX1282" s="42"/>
      <c r="BY1282" s="42"/>
      <c r="BZ1282" s="42"/>
      <c r="CA1282" s="42"/>
      <c r="CB1282" s="42"/>
      <c r="CC1282" s="42"/>
      <c r="CD1282" s="42"/>
      <c r="CE1282" s="42"/>
      <c r="CF1282" s="42"/>
      <c r="CG1282" s="42"/>
      <c r="CH1282" s="42"/>
      <c r="CI1282" s="42"/>
      <c r="CJ1282" s="42"/>
      <c r="CK1282" s="42"/>
      <c r="CL1282" s="42"/>
      <c r="CM1282" s="42"/>
      <c r="CN1282" s="42"/>
      <c r="CO1282" s="42"/>
      <c r="CP1282" s="42"/>
      <c r="CQ1282" s="42"/>
      <c r="CR1282" s="42"/>
      <c r="CS1282" s="42"/>
      <c r="CT1282" s="42"/>
      <c r="CU1282" s="42"/>
      <c r="CV1282" s="42"/>
    </row>
    <row r="1283" spans="1:100" x14ac:dyDescent="0.45">
      <c r="A1283" s="42"/>
      <c r="B1283" s="42"/>
      <c r="C1283" s="42"/>
      <c r="D1283" s="42"/>
      <c r="E1283" s="42"/>
      <c r="F1283" s="42"/>
      <c r="G1283" s="42"/>
      <c r="H1283" s="42"/>
      <c r="I1283" s="42"/>
      <c r="J1283" s="42"/>
      <c r="K1283" s="42"/>
      <c r="L1283" s="42"/>
      <c r="M1283" s="42"/>
      <c r="N1283" s="42"/>
      <c r="O1283" s="42"/>
      <c r="P1283" s="42"/>
      <c r="Q1283" s="42"/>
      <c r="R1283" s="42"/>
      <c r="S1283" s="42"/>
      <c r="T1283" s="42"/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2"/>
      <c r="AZ1283" s="42"/>
      <c r="BA1283" s="42"/>
      <c r="BB1283" s="42"/>
      <c r="BC1283" s="42"/>
      <c r="BD1283" s="42"/>
      <c r="BE1283" s="42"/>
      <c r="BF1283" s="42"/>
      <c r="BG1283" s="42"/>
      <c r="BH1283" s="42"/>
      <c r="BI1283" s="42"/>
      <c r="BJ1283" s="42"/>
      <c r="BK1283" s="42"/>
      <c r="BL1283" s="42"/>
      <c r="BM1283" s="42"/>
      <c r="BN1283" s="42"/>
      <c r="BO1283" s="42"/>
      <c r="BP1283" s="42"/>
      <c r="BQ1283" s="42"/>
      <c r="BR1283" s="42"/>
      <c r="BS1283" s="42"/>
      <c r="BT1283" s="42"/>
      <c r="BU1283" s="42"/>
      <c r="BV1283" s="42"/>
      <c r="BW1283" s="42"/>
      <c r="BX1283" s="42"/>
      <c r="BY1283" s="42"/>
      <c r="BZ1283" s="42"/>
      <c r="CA1283" s="42"/>
      <c r="CB1283" s="42"/>
      <c r="CC1283" s="42"/>
      <c r="CD1283" s="42"/>
      <c r="CE1283" s="42"/>
      <c r="CF1283" s="42"/>
      <c r="CG1283" s="42"/>
      <c r="CH1283" s="42"/>
      <c r="CI1283" s="42"/>
      <c r="CJ1283" s="42"/>
      <c r="CK1283" s="42"/>
      <c r="CL1283" s="42"/>
      <c r="CM1283" s="42"/>
      <c r="CN1283" s="42"/>
      <c r="CO1283" s="42"/>
      <c r="CP1283" s="42"/>
      <c r="CQ1283" s="42"/>
      <c r="CR1283" s="42"/>
      <c r="CS1283" s="42"/>
      <c r="CT1283" s="42"/>
      <c r="CU1283" s="42"/>
      <c r="CV1283" s="42"/>
    </row>
    <row r="1284" spans="1:100" x14ac:dyDescent="0.45">
      <c r="A1284" s="42"/>
      <c r="B1284" s="42"/>
      <c r="C1284" s="42"/>
      <c r="D1284" s="42"/>
      <c r="E1284" s="42"/>
      <c r="F1284" s="42"/>
      <c r="G1284" s="42"/>
      <c r="H1284" s="42"/>
      <c r="I1284" s="42"/>
      <c r="J1284" s="42"/>
      <c r="K1284" s="42"/>
      <c r="L1284" s="42"/>
      <c r="M1284" s="42"/>
      <c r="N1284" s="42"/>
      <c r="O1284" s="42"/>
      <c r="P1284" s="42"/>
      <c r="Q1284" s="42"/>
      <c r="R1284" s="42"/>
      <c r="S1284" s="42"/>
      <c r="T1284" s="42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2"/>
      <c r="AZ1284" s="42"/>
      <c r="BA1284" s="42"/>
      <c r="BB1284" s="42"/>
      <c r="BC1284" s="42"/>
      <c r="BD1284" s="42"/>
      <c r="BE1284" s="42"/>
      <c r="BF1284" s="42"/>
      <c r="BG1284" s="42"/>
      <c r="BH1284" s="42"/>
      <c r="BI1284" s="42"/>
      <c r="BJ1284" s="42"/>
      <c r="BK1284" s="42"/>
      <c r="BL1284" s="42"/>
      <c r="BM1284" s="42"/>
      <c r="BN1284" s="42"/>
      <c r="BO1284" s="42"/>
      <c r="BP1284" s="42"/>
      <c r="BQ1284" s="42"/>
      <c r="BR1284" s="42"/>
      <c r="BS1284" s="42"/>
      <c r="BT1284" s="42"/>
      <c r="BU1284" s="42"/>
      <c r="BV1284" s="42"/>
      <c r="BW1284" s="42"/>
      <c r="BX1284" s="42"/>
      <c r="BY1284" s="42"/>
      <c r="BZ1284" s="42"/>
      <c r="CA1284" s="42"/>
      <c r="CB1284" s="42"/>
      <c r="CC1284" s="42"/>
      <c r="CD1284" s="42"/>
      <c r="CE1284" s="42"/>
      <c r="CF1284" s="42"/>
      <c r="CG1284" s="42"/>
      <c r="CH1284" s="42"/>
      <c r="CI1284" s="42"/>
      <c r="CJ1284" s="42"/>
      <c r="CK1284" s="42"/>
      <c r="CL1284" s="42"/>
      <c r="CM1284" s="42"/>
      <c r="CN1284" s="42"/>
      <c r="CO1284" s="42"/>
      <c r="CP1284" s="42"/>
      <c r="CQ1284" s="42"/>
      <c r="CR1284" s="42"/>
      <c r="CS1284" s="42"/>
      <c r="CT1284" s="42"/>
      <c r="CU1284" s="42"/>
      <c r="CV1284" s="42"/>
    </row>
    <row r="1285" spans="1:100" x14ac:dyDescent="0.45">
      <c r="A1285" s="42"/>
      <c r="B1285" s="42"/>
      <c r="C1285" s="42"/>
      <c r="D1285" s="42"/>
      <c r="E1285" s="42"/>
      <c r="F1285" s="42"/>
      <c r="G1285" s="42"/>
      <c r="H1285" s="42"/>
      <c r="I1285" s="42"/>
      <c r="J1285" s="42"/>
      <c r="K1285" s="42"/>
      <c r="L1285" s="42"/>
      <c r="M1285" s="42"/>
      <c r="N1285" s="42"/>
      <c r="O1285" s="42"/>
      <c r="P1285" s="42"/>
      <c r="Q1285" s="42"/>
      <c r="R1285" s="42"/>
      <c r="S1285" s="42"/>
      <c r="T1285" s="42"/>
      <c r="U1285" s="42"/>
      <c r="V1285" s="42"/>
      <c r="W1285" s="42"/>
      <c r="X1285" s="42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42"/>
      <c r="AN1285" s="42"/>
      <c r="AO1285" s="42"/>
      <c r="AP1285" s="42"/>
      <c r="AQ1285" s="42"/>
      <c r="AR1285" s="42"/>
      <c r="AS1285" s="42"/>
      <c r="AT1285" s="42"/>
      <c r="AU1285" s="42"/>
      <c r="AV1285" s="42"/>
      <c r="AW1285" s="42"/>
      <c r="AX1285" s="42"/>
      <c r="AY1285" s="42"/>
      <c r="AZ1285" s="42"/>
      <c r="BA1285" s="42"/>
      <c r="BB1285" s="42"/>
      <c r="BC1285" s="42"/>
      <c r="BD1285" s="42"/>
      <c r="BE1285" s="42"/>
      <c r="BF1285" s="42"/>
      <c r="BG1285" s="42"/>
      <c r="BH1285" s="42"/>
      <c r="BI1285" s="42"/>
      <c r="BJ1285" s="42"/>
      <c r="BK1285" s="42"/>
      <c r="BL1285" s="42"/>
      <c r="BM1285" s="42"/>
      <c r="BN1285" s="42"/>
      <c r="BO1285" s="42"/>
      <c r="BP1285" s="42"/>
      <c r="BQ1285" s="42"/>
      <c r="BR1285" s="42"/>
      <c r="BS1285" s="42"/>
      <c r="BT1285" s="42"/>
      <c r="BU1285" s="42"/>
      <c r="BV1285" s="42"/>
      <c r="BW1285" s="42"/>
      <c r="BX1285" s="42"/>
      <c r="BY1285" s="42"/>
      <c r="BZ1285" s="42"/>
      <c r="CA1285" s="42"/>
      <c r="CB1285" s="42"/>
      <c r="CC1285" s="42"/>
      <c r="CD1285" s="42"/>
      <c r="CE1285" s="42"/>
      <c r="CF1285" s="42"/>
      <c r="CG1285" s="42"/>
      <c r="CH1285" s="42"/>
      <c r="CI1285" s="42"/>
      <c r="CJ1285" s="42"/>
      <c r="CK1285" s="42"/>
      <c r="CL1285" s="42"/>
      <c r="CM1285" s="42"/>
      <c r="CN1285" s="42"/>
      <c r="CO1285" s="42"/>
      <c r="CP1285" s="42"/>
      <c r="CQ1285" s="42"/>
      <c r="CR1285" s="42"/>
      <c r="CS1285" s="42"/>
      <c r="CT1285" s="42"/>
      <c r="CU1285" s="42"/>
      <c r="CV1285" s="42"/>
    </row>
    <row r="1286" spans="1:100" x14ac:dyDescent="0.45">
      <c r="A1286" s="42"/>
      <c r="B1286" s="42"/>
      <c r="C1286" s="42"/>
      <c r="D1286" s="42"/>
      <c r="E1286" s="42"/>
      <c r="F1286" s="42"/>
      <c r="G1286" s="42"/>
      <c r="H1286" s="42"/>
      <c r="I1286" s="42"/>
      <c r="J1286" s="42"/>
      <c r="K1286" s="42"/>
      <c r="L1286" s="42"/>
      <c r="M1286" s="42"/>
      <c r="N1286" s="42"/>
      <c r="O1286" s="42"/>
      <c r="P1286" s="42"/>
      <c r="Q1286" s="42"/>
      <c r="R1286" s="42"/>
      <c r="S1286" s="42"/>
      <c r="T1286" s="42"/>
      <c r="U1286" s="42"/>
      <c r="V1286" s="42"/>
      <c r="W1286" s="42"/>
      <c r="X1286" s="42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42"/>
      <c r="AN1286" s="42"/>
      <c r="AO1286" s="42"/>
      <c r="AP1286" s="42"/>
      <c r="AQ1286" s="42"/>
      <c r="AR1286" s="42"/>
      <c r="AS1286" s="42"/>
      <c r="AT1286" s="42"/>
      <c r="AU1286" s="42"/>
      <c r="AV1286" s="42"/>
      <c r="AW1286" s="42"/>
      <c r="AX1286" s="42"/>
      <c r="AY1286" s="42"/>
      <c r="AZ1286" s="42"/>
      <c r="BA1286" s="42"/>
      <c r="BB1286" s="42"/>
      <c r="BC1286" s="42"/>
      <c r="BD1286" s="42"/>
      <c r="BE1286" s="42"/>
      <c r="BF1286" s="42"/>
      <c r="BG1286" s="42"/>
      <c r="BH1286" s="42"/>
      <c r="BI1286" s="42"/>
      <c r="BJ1286" s="42"/>
      <c r="BK1286" s="42"/>
      <c r="BL1286" s="42"/>
      <c r="BM1286" s="42"/>
      <c r="BN1286" s="42"/>
      <c r="BO1286" s="42"/>
      <c r="BP1286" s="42"/>
      <c r="BQ1286" s="42"/>
      <c r="BR1286" s="42"/>
      <c r="BS1286" s="42"/>
      <c r="BT1286" s="42"/>
      <c r="BU1286" s="42"/>
      <c r="BV1286" s="42"/>
      <c r="BW1286" s="42"/>
      <c r="BX1286" s="42"/>
      <c r="BY1286" s="42"/>
      <c r="BZ1286" s="42"/>
      <c r="CA1286" s="42"/>
      <c r="CB1286" s="42"/>
      <c r="CC1286" s="42"/>
      <c r="CD1286" s="42"/>
      <c r="CE1286" s="42"/>
      <c r="CF1286" s="42"/>
      <c r="CG1286" s="42"/>
      <c r="CH1286" s="42"/>
      <c r="CI1286" s="42"/>
      <c r="CJ1286" s="42"/>
      <c r="CK1286" s="42"/>
      <c r="CL1286" s="42"/>
      <c r="CM1286" s="42"/>
      <c r="CN1286" s="42"/>
      <c r="CO1286" s="42"/>
      <c r="CP1286" s="42"/>
      <c r="CQ1286" s="42"/>
      <c r="CR1286" s="42"/>
      <c r="CS1286" s="42"/>
      <c r="CT1286" s="42"/>
      <c r="CU1286" s="42"/>
      <c r="CV1286" s="42"/>
    </row>
    <row r="1287" spans="1:100" x14ac:dyDescent="0.45">
      <c r="A1287" s="42"/>
      <c r="B1287" s="42"/>
      <c r="C1287" s="42"/>
      <c r="D1287" s="42"/>
      <c r="E1287" s="42"/>
      <c r="F1287" s="42"/>
      <c r="G1287" s="42"/>
      <c r="H1287" s="42"/>
      <c r="I1287" s="42"/>
      <c r="J1287" s="42"/>
      <c r="K1287" s="42"/>
      <c r="L1287" s="42"/>
      <c r="M1287" s="42"/>
      <c r="N1287" s="42"/>
      <c r="O1287" s="42"/>
      <c r="P1287" s="42"/>
      <c r="Q1287" s="42"/>
      <c r="R1287" s="42"/>
      <c r="S1287" s="42"/>
      <c r="T1287" s="42"/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  <c r="AV1287" s="42"/>
      <c r="AW1287" s="42"/>
      <c r="AX1287" s="42"/>
      <c r="AY1287" s="42"/>
      <c r="AZ1287" s="42"/>
      <c r="BA1287" s="42"/>
      <c r="BB1287" s="42"/>
      <c r="BC1287" s="42"/>
      <c r="BD1287" s="42"/>
      <c r="BE1287" s="42"/>
      <c r="BF1287" s="42"/>
      <c r="BG1287" s="42"/>
      <c r="BH1287" s="42"/>
      <c r="BI1287" s="42"/>
      <c r="BJ1287" s="42"/>
      <c r="BK1287" s="42"/>
      <c r="BL1287" s="42"/>
      <c r="BM1287" s="42"/>
      <c r="BN1287" s="42"/>
      <c r="BO1287" s="42"/>
      <c r="BP1287" s="42"/>
      <c r="BQ1287" s="42"/>
      <c r="BR1287" s="42"/>
      <c r="BS1287" s="42"/>
      <c r="BT1287" s="42"/>
      <c r="BU1287" s="42"/>
      <c r="BV1287" s="42"/>
      <c r="BW1287" s="42"/>
      <c r="BX1287" s="42"/>
      <c r="BY1287" s="42"/>
      <c r="BZ1287" s="42"/>
      <c r="CA1287" s="42"/>
      <c r="CB1287" s="42"/>
      <c r="CC1287" s="42"/>
      <c r="CD1287" s="42"/>
      <c r="CE1287" s="42"/>
      <c r="CF1287" s="42"/>
      <c r="CG1287" s="42"/>
      <c r="CH1287" s="42"/>
      <c r="CI1287" s="42"/>
      <c r="CJ1287" s="42"/>
      <c r="CK1287" s="42"/>
      <c r="CL1287" s="42"/>
      <c r="CM1287" s="42"/>
      <c r="CN1287" s="42"/>
      <c r="CO1287" s="42"/>
      <c r="CP1287" s="42"/>
      <c r="CQ1287" s="42"/>
      <c r="CR1287" s="42"/>
      <c r="CS1287" s="42"/>
      <c r="CT1287" s="42"/>
      <c r="CU1287" s="42"/>
      <c r="CV1287" s="42"/>
    </row>
    <row r="1288" spans="1:100" x14ac:dyDescent="0.45">
      <c r="A1288" s="42"/>
      <c r="B1288" s="42"/>
      <c r="C1288" s="42"/>
      <c r="D1288" s="42"/>
      <c r="E1288" s="42"/>
      <c r="F1288" s="42"/>
      <c r="G1288" s="42"/>
      <c r="H1288" s="42"/>
      <c r="I1288" s="42"/>
      <c r="J1288" s="42"/>
      <c r="K1288" s="42"/>
      <c r="L1288" s="42"/>
      <c r="M1288" s="42"/>
      <c r="N1288" s="42"/>
      <c r="O1288" s="42"/>
      <c r="P1288" s="42"/>
      <c r="Q1288" s="42"/>
      <c r="R1288" s="42"/>
      <c r="S1288" s="42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H1288" s="42"/>
      <c r="BI1288" s="42"/>
      <c r="BJ1288" s="42"/>
      <c r="BK1288" s="42"/>
      <c r="BL1288" s="42"/>
      <c r="BM1288" s="42"/>
      <c r="BN1288" s="42"/>
      <c r="BO1288" s="42"/>
      <c r="BP1288" s="42"/>
      <c r="BQ1288" s="42"/>
      <c r="BR1288" s="42"/>
      <c r="BS1288" s="42"/>
      <c r="BT1288" s="42"/>
      <c r="BU1288" s="42"/>
      <c r="BV1288" s="42"/>
      <c r="BW1288" s="42"/>
      <c r="BX1288" s="42"/>
      <c r="BY1288" s="42"/>
      <c r="BZ1288" s="42"/>
      <c r="CA1288" s="42"/>
      <c r="CB1288" s="42"/>
      <c r="CC1288" s="42"/>
      <c r="CD1288" s="42"/>
      <c r="CE1288" s="42"/>
      <c r="CF1288" s="42"/>
      <c r="CG1288" s="42"/>
      <c r="CH1288" s="42"/>
      <c r="CI1288" s="42"/>
      <c r="CJ1288" s="42"/>
      <c r="CK1288" s="42"/>
      <c r="CL1288" s="42"/>
      <c r="CM1288" s="42"/>
      <c r="CN1288" s="42"/>
      <c r="CO1288" s="42"/>
      <c r="CP1288" s="42"/>
      <c r="CQ1288" s="42"/>
      <c r="CR1288" s="42"/>
      <c r="CS1288" s="42"/>
      <c r="CT1288" s="42"/>
      <c r="CU1288" s="42"/>
      <c r="CV1288" s="42"/>
    </row>
    <row r="1289" spans="1:100" x14ac:dyDescent="0.45">
      <c r="A1289" s="42"/>
      <c r="B1289" s="42"/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W1289" s="42"/>
      <c r="BX1289" s="42"/>
      <c r="BY1289" s="42"/>
      <c r="BZ1289" s="42"/>
      <c r="CA1289" s="42"/>
      <c r="CB1289" s="42"/>
      <c r="CC1289" s="42"/>
      <c r="CD1289" s="42"/>
      <c r="CE1289" s="42"/>
      <c r="CF1289" s="42"/>
      <c r="CG1289" s="42"/>
      <c r="CH1289" s="42"/>
      <c r="CI1289" s="42"/>
      <c r="CJ1289" s="42"/>
      <c r="CK1289" s="42"/>
      <c r="CL1289" s="42"/>
      <c r="CM1289" s="42"/>
      <c r="CN1289" s="42"/>
      <c r="CO1289" s="42"/>
      <c r="CP1289" s="42"/>
      <c r="CQ1289" s="42"/>
      <c r="CR1289" s="42"/>
      <c r="CS1289" s="42"/>
      <c r="CT1289" s="42"/>
      <c r="CU1289" s="42"/>
      <c r="CV1289" s="42"/>
    </row>
    <row r="1290" spans="1:100" x14ac:dyDescent="0.45">
      <c r="A1290" s="42"/>
      <c r="B1290" s="42"/>
      <c r="C1290" s="42"/>
      <c r="D1290" s="42"/>
      <c r="E1290" s="42"/>
      <c r="F1290" s="42"/>
      <c r="G1290" s="42"/>
      <c r="H1290" s="42"/>
      <c r="I1290" s="42"/>
      <c r="J1290" s="42"/>
      <c r="K1290" s="42"/>
      <c r="L1290" s="42"/>
      <c r="M1290" s="42"/>
      <c r="N1290" s="42"/>
      <c r="O1290" s="42"/>
      <c r="P1290" s="42"/>
      <c r="Q1290" s="42"/>
      <c r="R1290" s="42"/>
      <c r="S1290" s="42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H1290" s="42"/>
      <c r="BI1290" s="42"/>
      <c r="BJ1290" s="42"/>
      <c r="BK1290" s="42"/>
      <c r="BL1290" s="42"/>
      <c r="BM1290" s="42"/>
      <c r="BN1290" s="42"/>
      <c r="BO1290" s="42"/>
      <c r="BP1290" s="42"/>
      <c r="BQ1290" s="42"/>
      <c r="BR1290" s="42"/>
      <c r="BS1290" s="42"/>
      <c r="BT1290" s="42"/>
      <c r="BU1290" s="42"/>
      <c r="BV1290" s="42"/>
      <c r="BW1290" s="42"/>
      <c r="BX1290" s="42"/>
      <c r="BY1290" s="42"/>
      <c r="BZ1290" s="42"/>
      <c r="CA1290" s="42"/>
      <c r="CB1290" s="42"/>
      <c r="CC1290" s="42"/>
      <c r="CD1290" s="42"/>
      <c r="CE1290" s="42"/>
      <c r="CF1290" s="42"/>
      <c r="CG1290" s="42"/>
      <c r="CH1290" s="42"/>
      <c r="CI1290" s="42"/>
      <c r="CJ1290" s="42"/>
      <c r="CK1290" s="42"/>
      <c r="CL1290" s="42"/>
      <c r="CM1290" s="42"/>
      <c r="CN1290" s="42"/>
      <c r="CO1290" s="42"/>
      <c r="CP1290" s="42"/>
      <c r="CQ1290" s="42"/>
      <c r="CR1290" s="42"/>
      <c r="CS1290" s="42"/>
      <c r="CT1290" s="42"/>
      <c r="CU1290" s="42"/>
      <c r="CV1290" s="42"/>
    </row>
    <row r="1291" spans="1:100" x14ac:dyDescent="0.45">
      <c r="A1291" s="42"/>
      <c r="B1291" s="42"/>
      <c r="C1291" s="42"/>
      <c r="D1291" s="42"/>
      <c r="E1291" s="42"/>
      <c r="F1291" s="42"/>
      <c r="G1291" s="42"/>
      <c r="H1291" s="42"/>
      <c r="I1291" s="42"/>
      <c r="J1291" s="42"/>
      <c r="K1291" s="42"/>
      <c r="L1291" s="42"/>
      <c r="M1291" s="42"/>
      <c r="N1291" s="42"/>
      <c r="O1291" s="42"/>
      <c r="P1291" s="42"/>
      <c r="Q1291" s="42"/>
      <c r="R1291" s="42"/>
      <c r="S1291" s="42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H1291" s="42"/>
      <c r="BI1291" s="42"/>
      <c r="BJ1291" s="42"/>
      <c r="BK1291" s="42"/>
      <c r="BL1291" s="42"/>
      <c r="BM1291" s="42"/>
      <c r="BN1291" s="42"/>
      <c r="BO1291" s="42"/>
      <c r="BP1291" s="42"/>
      <c r="BQ1291" s="42"/>
      <c r="BR1291" s="42"/>
      <c r="BS1291" s="42"/>
      <c r="BT1291" s="42"/>
      <c r="BU1291" s="42"/>
      <c r="BV1291" s="42"/>
      <c r="BW1291" s="42"/>
      <c r="BX1291" s="42"/>
      <c r="BY1291" s="42"/>
      <c r="BZ1291" s="42"/>
      <c r="CA1291" s="42"/>
      <c r="CB1291" s="42"/>
      <c r="CC1291" s="42"/>
      <c r="CD1291" s="42"/>
      <c r="CE1291" s="42"/>
      <c r="CF1291" s="42"/>
      <c r="CG1291" s="42"/>
      <c r="CH1291" s="42"/>
      <c r="CI1291" s="42"/>
      <c r="CJ1291" s="42"/>
      <c r="CK1291" s="42"/>
      <c r="CL1291" s="42"/>
      <c r="CM1291" s="42"/>
      <c r="CN1291" s="42"/>
      <c r="CO1291" s="42"/>
      <c r="CP1291" s="42"/>
      <c r="CQ1291" s="42"/>
      <c r="CR1291" s="42"/>
      <c r="CS1291" s="42"/>
      <c r="CT1291" s="42"/>
      <c r="CU1291" s="42"/>
      <c r="CV1291" s="42"/>
    </row>
    <row r="1292" spans="1:100" x14ac:dyDescent="0.45">
      <c r="A1292" s="42"/>
      <c r="B1292" s="42"/>
      <c r="C1292" s="42"/>
      <c r="D1292" s="42"/>
      <c r="E1292" s="42"/>
      <c r="F1292" s="42"/>
      <c r="G1292" s="42"/>
      <c r="H1292" s="42"/>
      <c r="I1292" s="42"/>
      <c r="J1292" s="42"/>
      <c r="K1292" s="42"/>
      <c r="L1292" s="42"/>
      <c r="M1292" s="42"/>
      <c r="N1292" s="42"/>
      <c r="O1292" s="42"/>
      <c r="P1292" s="42"/>
      <c r="Q1292" s="42"/>
      <c r="R1292" s="42"/>
      <c r="S1292" s="42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H1292" s="42"/>
      <c r="BI1292" s="42"/>
      <c r="BJ1292" s="42"/>
      <c r="BK1292" s="42"/>
      <c r="BL1292" s="42"/>
      <c r="BM1292" s="42"/>
      <c r="BN1292" s="42"/>
      <c r="BO1292" s="42"/>
      <c r="BP1292" s="42"/>
      <c r="BQ1292" s="42"/>
      <c r="BR1292" s="42"/>
      <c r="BS1292" s="42"/>
      <c r="BT1292" s="42"/>
      <c r="BU1292" s="42"/>
      <c r="BV1292" s="42"/>
      <c r="BW1292" s="42"/>
      <c r="BX1292" s="42"/>
      <c r="BY1292" s="42"/>
      <c r="BZ1292" s="42"/>
      <c r="CA1292" s="42"/>
      <c r="CB1292" s="42"/>
      <c r="CC1292" s="42"/>
      <c r="CD1292" s="42"/>
      <c r="CE1292" s="42"/>
      <c r="CF1292" s="42"/>
      <c r="CG1292" s="42"/>
      <c r="CH1292" s="42"/>
      <c r="CI1292" s="42"/>
      <c r="CJ1292" s="42"/>
      <c r="CK1292" s="42"/>
      <c r="CL1292" s="42"/>
      <c r="CM1292" s="42"/>
      <c r="CN1292" s="42"/>
      <c r="CO1292" s="42"/>
      <c r="CP1292" s="42"/>
      <c r="CQ1292" s="42"/>
      <c r="CR1292" s="42"/>
      <c r="CS1292" s="42"/>
      <c r="CT1292" s="42"/>
      <c r="CU1292" s="42"/>
      <c r="CV1292" s="42"/>
    </row>
    <row r="1293" spans="1:100" x14ac:dyDescent="0.45">
      <c r="A1293" s="42"/>
      <c r="B1293" s="42"/>
      <c r="C1293" s="42"/>
      <c r="D1293" s="42"/>
      <c r="E1293" s="42"/>
      <c r="F1293" s="42"/>
      <c r="G1293" s="42"/>
      <c r="H1293" s="42"/>
      <c r="I1293" s="42"/>
      <c r="J1293" s="42"/>
      <c r="K1293" s="42"/>
      <c r="L1293" s="42"/>
      <c r="M1293" s="42"/>
      <c r="N1293" s="42"/>
      <c r="O1293" s="42"/>
      <c r="P1293" s="42"/>
      <c r="Q1293" s="42"/>
      <c r="R1293" s="42"/>
      <c r="S1293" s="42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H1293" s="42"/>
      <c r="BI1293" s="42"/>
      <c r="BJ1293" s="42"/>
      <c r="BK1293" s="42"/>
      <c r="BL1293" s="42"/>
      <c r="BM1293" s="42"/>
      <c r="BN1293" s="42"/>
      <c r="BO1293" s="42"/>
      <c r="BP1293" s="42"/>
      <c r="BQ1293" s="42"/>
      <c r="BR1293" s="42"/>
      <c r="BS1293" s="42"/>
      <c r="BT1293" s="42"/>
      <c r="BU1293" s="42"/>
      <c r="BV1293" s="42"/>
      <c r="BW1293" s="42"/>
      <c r="BX1293" s="42"/>
      <c r="BY1293" s="42"/>
      <c r="BZ1293" s="42"/>
      <c r="CA1293" s="42"/>
      <c r="CB1293" s="42"/>
      <c r="CC1293" s="42"/>
      <c r="CD1293" s="42"/>
      <c r="CE1293" s="42"/>
      <c r="CF1293" s="42"/>
      <c r="CG1293" s="42"/>
      <c r="CH1293" s="42"/>
      <c r="CI1293" s="42"/>
      <c r="CJ1293" s="42"/>
      <c r="CK1293" s="42"/>
      <c r="CL1293" s="42"/>
      <c r="CM1293" s="42"/>
      <c r="CN1293" s="42"/>
      <c r="CO1293" s="42"/>
      <c r="CP1293" s="42"/>
      <c r="CQ1293" s="42"/>
      <c r="CR1293" s="42"/>
      <c r="CS1293" s="42"/>
      <c r="CT1293" s="42"/>
      <c r="CU1293" s="42"/>
      <c r="CV1293" s="42"/>
    </row>
    <row r="1294" spans="1:100" x14ac:dyDescent="0.45">
      <c r="A1294" s="42"/>
      <c r="B1294" s="42"/>
      <c r="C1294" s="42"/>
      <c r="D1294" s="42"/>
      <c r="E1294" s="42"/>
      <c r="F1294" s="42"/>
      <c r="G1294" s="42"/>
      <c r="H1294" s="42"/>
      <c r="I1294" s="42"/>
      <c r="J1294" s="42"/>
      <c r="K1294" s="42"/>
      <c r="L1294" s="42"/>
      <c r="M1294" s="42"/>
      <c r="N1294" s="42"/>
      <c r="O1294" s="42"/>
      <c r="P1294" s="42"/>
      <c r="Q1294" s="42"/>
      <c r="R1294" s="42"/>
      <c r="S1294" s="42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S1294" s="42"/>
      <c r="AT1294" s="42"/>
      <c r="AU1294" s="42"/>
      <c r="AV1294" s="42"/>
      <c r="AW1294" s="42"/>
      <c r="AX1294" s="42"/>
      <c r="AY1294" s="42"/>
      <c r="AZ1294" s="42"/>
      <c r="BA1294" s="42"/>
      <c r="BB1294" s="42"/>
      <c r="BC1294" s="42"/>
      <c r="BD1294" s="42"/>
      <c r="BE1294" s="42"/>
      <c r="BF1294" s="42"/>
      <c r="BG1294" s="42"/>
      <c r="BH1294" s="42"/>
      <c r="BI1294" s="42"/>
      <c r="BJ1294" s="42"/>
      <c r="BK1294" s="42"/>
      <c r="BL1294" s="42"/>
      <c r="BM1294" s="42"/>
      <c r="BN1294" s="42"/>
      <c r="BO1294" s="42"/>
      <c r="BP1294" s="42"/>
      <c r="BQ1294" s="42"/>
      <c r="BR1294" s="42"/>
      <c r="BS1294" s="42"/>
      <c r="BT1294" s="42"/>
      <c r="BU1294" s="42"/>
      <c r="BV1294" s="42"/>
      <c r="BW1294" s="42"/>
      <c r="BX1294" s="42"/>
      <c r="BY1294" s="42"/>
      <c r="BZ1294" s="42"/>
      <c r="CA1294" s="42"/>
      <c r="CB1294" s="42"/>
      <c r="CC1294" s="42"/>
      <c r="CD1294" s="42"/>
      <c r="CE1294" s="42"/>
      <c r="CF1294" s="42"/>
      <c r="CG1294" s="42"/>
      <c r="CH1294" s="42"/>
      <c r="CI1294" s="42"/>
      <c r="CJ1294" s="42"/>
      <c r="CK1294" s="42"/>
      <c r="CL1294" s="42"/>
      <c r="CM1294" s="42"/>
      <c r="CN1294" s="42"/>
      <c r="CO1294" s="42"/>
      <c r="CP1294" s="42"/>
      <c r="CQ1294" s="42"/>
      <c r="CR1294" s="42"/>
      <c r="CS1294" s="42"/>
      <c r="CT1294" s="42"/>
      <c r="CU1294" s="42"/>
      <c r="CV1294" s="42"/>
    </row>
    <row r="1295" spans="1:100" x14ac:dyDescent="0.45">
      <c r="A1295" s="42"/>
      <c r="B1295" s="42"/>
      <c r="C1295" s="42"/>
      <c r="D1295" s="42"/>
      <c r="E1295" s="42"/>
      <c r="F1295" s="42"/>
      <c r="G1295" s="42"/>
      <c r="H1295" s="42"/>
      <c r="I1295" s="42"/>
      <c r="J1295" s="42"/>
      <c r="K1295" s="42"/>
      <c r="L1295" s="42"/>
      <c r="M1295" s="42"/>
      <c r="N1295" s="42"/>
      <c r="O1295" s="42"/>
      <c r="P1295" s="42"/>
      <c r="Q1295" s="42"/>
      <c r="R1295" s="42"/>
      <c r="S1295" s="42"/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S1295" s="42"/>
      <c r="AT1295" s="42"/>
      <c r="AU1295" s="42"/>
      <c r="AV1295" s="42"/>
      <c r="AW1295" s="42"/>
      <c r="AX1295" s="42"/>
      <c r="AY1295" s="42"/>
      <c r="AZ1295" s="42"/>
      <c r="BA1295" s="42"/>
      <c r="BB1295" s="42"/>
      <c r="BC1295" s="42"/>
      <c r="BD1295" s="42"/>
      <c r="BE1295" s="42"/>
      <c r="BF1295" s="42"/>
      <c r="BG1295" s="42"/>
      <c r="BH1295" s="42"/>
      <c r="BI1295" s="42"/>
      <c r="BJ1295" s="42"/>
      <c r="BK1295" s="42"/>
      <c r="BL1295" s="42"/>
      <c r="BM1295" s="42"/>
      <c r="BN1295" s="42"/>
      <c r="BO1295" s="42"/>
      <c r="BP1295" s="42"/>
      <c r="BQ1295" s="42"/>
      <c r="BR1295" s="42"/>
      <c r="BS1295" s="42"/>
      <c r="BT1295" s="42"/>
      <c r="BU1295" s="42"/>
      <c r="BV1295" s="42"/>
      <c r="BW1295" s="42"/>
      <c r="BX1295" s="42"/>
      <c r="BY1295" s="42"/>
      <c r="BZ1295" s="42"/>
      <c r="CA1295" s="42"/>
      <c r="CB1295" s="42"/>
      <c r="CC1295" s="42"/>
      <c r="CD1295" s="42"/>
      <c r="CE1295" s="42"/>
      <c r="CF1295" s="42"/>
      <c r="CG1295" s="42"/>
      <c r="CH1295" s="42"/>
      <c r="CI1295" s="42"/>
      <c r="CJ1295" s="42"/>
      <c r="CK1295" s="42"/>
      <c r="CL1295" s="42"/>
      <c r="CM1295" s="42"/>
      <c r="CN1295" s="42"/>
      <c r="CO1295" s="42"/>
      <c r="CP1295" s="42"/>
      <c r="CQ1295" s="42"/>
      <c r="CR1295" s="42"/>
      <c r="CS1295" s="42"/>
      <c r="CT1295" s="42"/>
      <c r="CU1295" s="42"/>
      <c r="CV1295" s="42"/>
    </row>
    <row r="1296" spans="1:100" x14ac:dyDescent="0.45">
      <c r="A1296" s="42"/>
      <c r="B1296" s="42"/>
      <c r="C1296" s="42"/>
      <c r="D1296" s="42"/>
      <c r="E1296" s="42"/>
      <c r="F1296" s="42"/>
      <c r="G1296" s="42"/>
      <c r="H1296" s="42"/>
      <c r="I1296" s="42"/>
      <c r="J1296" s="42"/>
      <c r="K1296" s="42"/>
      <c r="L1296" s="42"/>
      <c r="M1296" s="42"/>
      <c r="N1296" s="42"/>
      <c r="O1296" s="42"/>
      <c r="P1296" s="42"/>
      <c r="Q1296" s="42"/>
      <c r="R1296" s="42"/>
      <c r="S1296" s="42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H1296" s="42"/>
      <c r="BI1296" s="42"/>
      <c r="BJ1296" s="42"/>
      <c r="BK1296" s="42"/>
      <c r="BL1296" s="42"/>
      <c r="BM1296" s="42"/>
      <c r="BN1296" s="42"/>
      <c r="BO1296" s="42"/>
      <c r="BP1296" s="42"/>
      <c r="BQ1296" s="42"/>
      <c r="BR1296" s="42"/>
      <c r="BS1296" s="42"/>
      <c r="BT1296" s="42"/>
      <c r="BU1296" s="42"/>
      <c r="BV1296" s="42"/>
      <c r="BW1296" s="42"/>
      <c r="BX1296" s="42"/>
      <c r="BY1296" s="42"/>
      <c r="BZ1296" s="42"/>
      <c r="CA1296" s="42"/>
      <c r="CB1296" s="42"/>
      <c r="CC1296" s="42"/>
      <c r="CD1296" s="42"/>
      <c r="CE1296" s="42"/>
      <c r="CF1296" s="42"/>
      <c r="CG1296" s="42"/>
      <c r="CH1296" s="42"/>
      <c r="CI1296" s="42"/>
      <c r="CJ1296" s="42"/>
      <c r="CK1296" s="42"/>
      <c r="CL1296" s="42"/>
      <c r="CM1296" s="42"/>
      <c r="CN1296" s="42"/>
      <c r="CO1296" s="42"/>
      <c r="CP1296" s="42"/>
      <c r="CQ1296" s="42"/>
      <c r="CR1296" s="42"/>
      <c r="CS1296" s="42"/>
      <c r="CT1296" s="42"/>
      <c r="CU1296" s="42"/>
      <c r="CV1296" s="42"/>
    </row>
    <row r="1297" spans="1:100" x14ac:dyDescent="0.45">
      <c r="A1297" s="42"/>
      <c r="B1297" s="42"/>
      <c r="C1297" s="42"/>
      <c r="D1297" s="42"/>
      <c r="E1297" s="42"/>
      <c r="F1297" s="42"/>
      <c r="G1297" s="42"/>
      <c r="H1297" s="42"/>
      <c r="I1297" s="42"/>
      <c r="J1297" s="42"/>
      <c r="K1297" s="42"/>
      <c r="L1297" s="42"/>
      <c r="M1297" s="42"/>
      <c r="N1297" s="42"/>
      <c r="O1297" s="42"/>
      <c r="P1297" s="42"/>
      <c r="Q1297" s="42"/>
      <c r="R1297" s="42"/>
      <c r="S1297" s="42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H1297" s="42"/>
      <c r="BI1297" s="42"/>
      <c r="BJ1297" s="42"/>
      <c r="BK1297" s="42"/>
      <c r="BL1297" s="42"/>
      <c r="BM1297" s="42"/>
      <c r="BN1297" s="42"/>
      <c r="BO1297" s="42"/>
      <c r="BP1297" s="42"/>
      <c r="BQ1297" s="42"/>
      <c r="BR1297" s="42"/>
      <c r="BS1297" s="42"/>
      <c r="BT1297" s="42"/>
      <c r="BU1297" s="42"/>
      <c r="BV1297" s="42"/>
      <c r="BW1297" s="42"/>
      <c r="BX1297" s="42"/>
      <c r="BY1297" s="42"/>
      <c r="BZ1297" s="42"/>
      <c r="CA1297" s="42"/>
      <c r="CB1297" s="42"/>
      <c r="CC1297" s="42"/>
      <c r="CD1297" s="42"/>
      <c r="CE1297" s="42"/>
      <c r="CF1297" s="42"/>
      <c r="CG1297" s="42"/>
      <c r="CH1297" s="42"/>
      <c r="CI1297" s="42"/>
      <c r="CJ1297" s="42"/>
      <c r="CK1297" s="42"/>
      <c r="CL1297" s="42"/>
      <c r="CM1297" s="42"/>
      <c r="CN1297" s="42"/>
      <c r="CO1297" s="42"/>
      <c r="CP1297" s="42"/>
      <c r="CQ1297" s="42"/>
      <c r="CR1297" s="42"/>
      <c r="CS1297" s="42"/>
      <c r="CT1297" s="42"/>
      <c r="CU1297" s="42"/>
      <c r="CV1297" s="42"/>
    </row>
    <row r="1298" spans="1:100" x14ac:dyDescent="0.45">
      <c r="A1298" s="42"/>
      <c r="B1298" s="42"/>
      <c r="C1298" s="42"/>
      <c r="D1298" s="42"/>
      <c r="E1298" s="42"/>
      <c r="F1298" s="42"/>
      <c r="G1298" s="42"/>
      <c r="H1298" s="42"/>
      <c r="I1298" s="42"/>
      <c r="J1298" s="42"/>
      <c r="K1298" s="42"/>
      <c r="L1298" s="42"/>
      <c r="M1298" s="42"/>
      <c r="N1298" s="42"/>
      <c r="O1298" s="42"/>
      <c r="P1298" s="42"/>
      <c r="Q1298" s="42"/>
      <c r="R1298" s="42"/>
      <c r="S1298" s="42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H1298" s="42"/>
      <c r="BI1298" s="42"/>
      <c r="BJ1298" s="42"/>
      <c r="BK1298" s="42"/>
      <c r="BL1298" s="42"/>
      <c r="BM1298" s="42"/>
      <c r="BN1298" s="42"/>
      <c r="BO1298" s="42"/>
      <c r="BP1298" s="42"/>
      <c r="BQ1298" s="42"/>
      <c r="BR1298" s="42"/>
      <c r="BS1298" s="42"/>
      <c r="BT1298" s="42"/>
      <c r="BU1298" s="42"/>
      <c r="BV1298" s="42"/>
      <c r="BW1298" s="42"/>
      <c r="BX1298" s="42"/>
      <c r="BY1298" s="42"/>
      <c r="BZ1298" s="42"/>
      <c r="CA1298" s="42"/>
      <c r="CB1298" s="42"/>
      <c r="CC1298" s="42"/>
      <c r="CD1298" s="42"/>
      <c r="CE1298" s="42"/>
      <c r="CF1298" s="42"/>
      <c r="CG1298" s="42"/>
      <c r="CH1298" s="42"/>
      <c r="CI1298" s="42"/>
      <c r="CJ1298" s="42"/>
      <c r="CK1298" s="42"/>
      <c r="CL1298" s="42"/>
      <c r="CM1298" s="42"/>
      <c r="CN1298" s="42"/>
      <c r="CO1298" s="42"/>
      <c r="CP1298" s="42"/>
      <c r="CQ1298" s="42"/>
      <c r="CR1298" s="42"/>
      <c r="CS1298" s="42"/>
      <c r="CT1298" s="42"/>
      <c r="CU1298" s="42"/>
      <c r="CV1298" s="42"/>
    </row>
    <row r="1299" spans="1:100" x14ac:dyDescent="0.45">
      <c r="A1299" s="42"/>
      <c r="B1299" s="42"/>
      <c r="C1299" s="42"/>
      <c r="D1299" s="42"/>
      <c r="E1299" s="42"/>
      <c r="F1299" s="42"/>
      <c r="G1299" s="42"/>
      <c r="H1299" s="42"/>
      <c r="I1299" s="42"/>
      <c r="J1299" s="42"/>
      <c r="K1299" s="42"/>
      <c r="L1299" s="42"/>
      <c r="M1299" s="42"/>
      <c r="N1299" s="42"/>
      <c r="O1299" s="42"/>
      <c r="P1299" s="42"/>
      <c r="Q1299" s="42"/>
      <c r="R1299" s="42"/>
      <c r="S1299" s="42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H1299" s="42"/>
      <c r="BI1299" s="42"/>
      <c r="BJ1299" s="42"/>
      <c r="BK1299" s="42"/>
      <c r="BL1299" s="42"/>
      <c r="BM1299" s="42"/>
      <c r="BN1299" s="42"/>
      <c r="BO1299" s="42"/>
      <c r="BP1299" s="42"/>
      <c r="BQ1299" s="42"/>
      <c r="BR1299" s="42"/>
      <c r="BS1299" s="42"/>
      <c r="BT1299" s="42"/>
      <c r="BU1299" s="42"/>
      <c r="BV1299" s="42"/>
      <c r="BW1299" s="42"/>
      <c r="BX1299" s="42"/>
      <c r="BY1299" s="42"/>
      <c r="BZ1299" s="42"/>
      <c r="CA1299" s="42"/>
      <c r="CB1299" s="42"/>
      <c r="CC1299" s="42"/>
      <c r="CD1299" s="42"/>
      <c r="CE1299" s="42"/>
      <c r="CF1299" s="42"/>
      <c r="CG1299" s="42"/>
      <c r="CH1299" s="42"/>
      <c r="CI1299" s="42"/>
      <c r="CJ1299" s="42"/>
      <c r="CK1299" s="42"/>
      <c r="CL1299" s="42"/>
      <c r="CM1299" s="42"/>
      <c r="CN1299" s="42"/>
      <c r="CO1299" s="42"/>
      <c r="CP1299" s="42"/>
      <c r="CQ1299" s="42"/>
      <c r="CR1299" s="42"/>
      <c r="CS1299" s="42"/>
      <c r="CT1299" s="42"/>
      <c r="CU1299" s="42"/>
      <c r="CV1299" s="42"/>
    </row>
    <row r="1300" spans="1:100" x14ac:dyDescent="0.45">
      <c r="A1300" s="42"/>
      <c r="B1300" s="42"/>
      <c r="C1300" s="42"/>
      <c r="D1300" s="42"/>
      <c r="E1300" s="42"/>
      <c r="F1300" s="42"/>
      <c r="G1300" s="42"/>
      <c r="H1300" s="42"/>
      <c r="I1300" s="42"/>
      <c r="J1300" s="42"/>
      <c r="K1300" s="42"/>
      <c r="L1300" s="42"/>
      <c r="M1300" s="42"/>
      <c r="N1300" s="42"/>
      <c r="O1300" s="42"/>
      <c r="P1300" s="42"/>
      <c r="Q1300" s="42"/>
      <c r="R1300" s="42"/>
      <c r="S1300" s="42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S1300" s="42"/>
      <c r="AT1300" s="42"/>
      <c r="AU1300" s="42"/>
      <c r="AV1300" s="42"/>
      <c r="AW1300" s="42"/>
      <c r="AX1300" s="42"/>
      <c r="AY1300" s="42"/>
      <c r="AZ1300" s="42"/>
      <c r="BA1300" s="42"/>
      <c r="BB1300" s="42"/>
      <c r="BC1300" s="42"/>
      <c r="BD1300" s="42"/>
      <c r="BE1300" s="42"/>
      <c r="BF1300" s="42"/>
      <c r="BG1300" s="42"/>
      <c r="BH1300" s="42"/>
      <c r="BI1300" s="42"/>
      <c r="BJ1300" s="42"/>
      <c r="BK1300" s="42"/>
      <c r="BL1300" s="42"/>
      <c r="BM1300" s="42"/>
      <c r="BN1300" s="42"/>
      <c r="BO1300" s="42"/>
      <c r="BP1300" s="42"/>
      <c r="BQ1300" s="42"/>
      <c r="BR1300" s="42"/>
      <c r="BS1300" s="42"/>
      <c r="BT1300" s="42"/>
      <c r="BU1300" s="42"/>
      <c r="BV1300" s="42"/>
      <c r="BW1300" s="42"/>
      <c r="BX1300" s="42"/>
      <c r="BY1300" s="42"/>
      <c r="BZ1300" s="42"/>
      <c r="CA1300" s="42"/>
      <c r="CB1300" s="42"/>
      <c r="CC1300" s="42"/>
      <c r="CD1300" s="42"/>
      <c r="CE1300" s="42"/>
      <c r="CF1300" s="42"/>
      <c r="CG1300" s="42"/>
      <c r="CH1300" s="42"/>
      <c r="CI1300" s="42"/>
      <c r="CJ1300" s="42"/>
      <c r="CK1300" s="42"/>
      <c r="CL1300" s="42"/>
      <c r="CM1300" s="42"/>
      <c r="CN1300" s="42"/>
      <c r="CO1300" s="42"/>
      <c r="CP1300" s="42"/>
      <c r="CQ1300" s="42"/>
      <c r="CR1300" s="42"/>
      <c r="CS1300" s="42"/>
      <c r="CT1300" s="42"/>
      <c r="CU1300" s="42"/>
      <c r="CV1300" s="42"/>
    </row>
    <row r="1301" spans="1:100" x14ac:dyDescent="0.45">
      <c r="A1301" s="42"/>
      <c r="B1301" s="42"/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W1301" s="42"/>
      <c r="BX1301" s="42"/>
      <c r="BY1301" s="42"/>
      <c r="BZ1301" s="42"/>
      <c r="CA1301" s="42"/>
      <c r="CB1301" s="42"/>
      <c r="CC1301" s="42"/>
      <c r="CD1301" s="42"/>
      <c r="CE1301" s="42"/>
      <c r="CF1301" s="42"/>
      <c r="CG1301" s="42"/>
      <c r="CH1301" s="42"/>
      <c r="CI1301" s="42"/>
      <c r="CJ1301" s="42"/>
      <c r="CK1301" s="42"/>
      <c r="CL1301" s="42"/>
      <c r="CM1301" s="42"/>
      <c r="CN1301" s="42"/>
      <c r="CO1301" s="42"/>
      <c r="CP1301" s="42"/>
      <c r="CQ1301" s="42"/>
      <c r="CR1301" s="42"/>
      <c r="CS1301" s="42"/>
      <c r="CT1301" s="42"/>
      <c r="CU1301" s="42"/>
      <c r="CV1301" s="42"/>
    </row>
    <row r="1302" spans="1:100" x14ac:dyDescent="0.45">
      <c r="A1302" s="42"/>
      <c r="B1302" s="42"/>
      <c r="C1302" s="42"/>
      <c r="D1302" s="42"/>
      <c r="E1302" s="42"/>
      <c r="F1302" s="42"/>
      <c r="G1302" s="42"/>
      <c r="H1302" s="42"/>
      <c r="I1302" s="42"/>
      <c r="J1302" s="42"/>
      <c r="K1302" s="42"/>
      <c r="L1302" s="42"/>
      <c r="M1302" s="42"/>
      <c r="N1302" s="42"/>
      <c r="O1302" s="42"/>
      <c r="P1302" s="42"/>
      <c r="Q1302" s="42"/>
      <c r="R1302" s="42"/>
      <c r="S1302" s="42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H1302" s="42"/>
      <c r="BI1302" s="42"/>
      <c r="BJ1302" s="42"/>
      <c r="BK1302" s="42"/>
      <c r="BL1302" s="42"/>
      <c r="BM1302" s="42"/>
      <c r="BN1302" s="42"/>
      <c r="BO1302" s="42"/>
      <c r="BP1302" s="42"/>
      <c r="BQ1302" s="42"/>
      <c r="BR1302" s="42"/>
      <c r="BS1302" s="42"/>
      <c r="BT1302" s="42"/>
      <c r="BU1302" s="42"/>
      <c r="BV1302" s="42"/>
      <c r="BW1302" s="42"/>
      <c r="BX1302" s="42"/>
      <c r="BY1302" s="42"/>
      <c r="BZ1302" s="42"/>
      <c r="CA1302" s="42"/>
      <c r="CB1302" s="42"/>
      <c r="CC1302" s="42"/>
      <c r="CD1302" s="42"/>
      <c r="CE1302" s="42"/>
      <c r="CF1302" s="42"/>
      <c r="CG1302" s="42"/>
      <c r="CH1302" s="42"/>
      <c r="CI1302" s="42"/>
      <c r="CJ1302" s="42"/>
      <c r="CK1302" s="42"/>
      <c r="CL1302" s="42"/>
      <c r="CM1302" s="42"/>
      <c r="CN1302" s="42"/>
      <c r="CO1302" s="42"/>
      <c r="CP1302" s="42"/>
      <c r="CQ1302" s="42"/>
      <c r="CR1302" s="42"/>
      <c r="CS1302" s="42"/>
      <c r="CT1302" s="42"/>
      <c r="CU1302" s="42"/>
      <c r="CV1302" s="42"/>
    </row>
    <row r="1303" spans="1:100" x14ac:dyDescent="0.45">
      <c r="A1303" s="42"/>
      <c r="B1303" s="42"/>
      <c r="C1303" s="42"/>
      <c r="D1303" s="42"/>
      <c r="E1303" s="42"/>
      <c r="F1303" s="42"/>
      <c r="G1303" s="42"/>
      <c r="H1303" s="42"/>
      <c r="I1303" s="42"/>
      <c r="J1303" s="42"/>
      <c r="K1303" s="42"/>
      <c r="L1303" s="42"/>
      <c r="M1303" s="42"/>
      <c r="N1303" s="42"/>
      <c r="O1303" s="42"/>
      <c r="P1303" s="42"/>
      <c r="Q1303" s="42"/>
      <c r="R1303" s="42"/>
      <c r="S1303" s="42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S1303" s="42"/>
      <c r="AT1303" s="42"/>
      <c r="AU1303" s="42"/>
      <c r="AV1303" s="42"/>
      <c r="AW1303" s="42"/>
      <c r="AX1303" s="42"/>
      <c r="AY1303" s="42"/>
      <c r="AZ1303" s="42"/>
      <c r="BA1303" s="42"/>
      <c r="BB1303" s="42"/>
      <c r="BC1303" s="42"/>
      <c r="BD1303" s="42"/>
      <c r="BE1303" s="42"/>
      <c r="BF1303" s="42"/>
      <c r="BG1303" s="42"/>
      <c r="BH1303" s="42"/>
      <c r="BI1303" s="42"/>
      <c r="BJ1303" s="42"/>
      <c r="BK1303" s="42"/>
      <c r="BL1303" s="42"/>
      <c r="BM1303" s="42"/>
      <c r="BN1303" s="42"/>
      <c r="BO1303" s="42"/>
      <c r="BP1303" s="42"/>
      <c r="BQ1303" s="42"/>
      <c r="BR1303" s="42"/>
      <c r="BS1303" s="42"/>
      <c r="BT1303" s="42"/>
      <c r="BU1303" s="42"/>
      <c r="BV1303" s="42"/>
      <c r="BW1303" s="42"/>
      <c r="BX1303" s="42"/>
      <c r="BY1303" s="42"/>
      <c r="BZ1303" s="42"/>
      <c r="CA1303" s="42"/>
      <c r="CB1303" s="42"/>
      <c r="CC1303" s="42"/>
      <c r="CD1303" s="42"/>
      <c r="CE1303" s="42"/>
      <c r="CF1303" s="42"/>
      <c r="CG1303" s="42"/>
      <c r="CH1303" s="42"/>
      <c r="CI1303" s="42"/>
      <c r="CJ1303" s="42"/>
      <c r="CK1303" s="42"/>
      <c r="CL1303" s="42"/>
      <c r="CM1303" s="42"/>
      <c r="CN1303" s="42"/>
      <c r="CO1303" s="42"/>
      <c r="CP1303" s="42"/>
      <c r="CQ1303" s="42"/>
      <c r="CR1303" s="42"/>
      <c r="CS1303" s="42"/>
      <c r="CT1303" s="42"/>
      <c r="CU1303" s="42"/>
      <c r="CV1303" s="42"/>
    </row>
    <row r="1304" spans="1:100" x14ac:dyDescent="0.45">
      <c r="A1304" s="42"/>
      <c r="B1304" s="42"/>
      <c r="C1304" s="42"/>
      <c r="D1304" s="42"/>
      <c r="E1304" s="42"/>
      <c r="F1304" s="42"/>
      <c r="G1304" s="42"/>
      <c r="H1304" s="42"/>
      <c r="I1304" s="42"/>
      <c r="J1304" s="42"/>
      <c r="K1304" s="42"/>
      <c r="L1304" s="42"/>
      <c r="M1304" s="42"/>
      <c r="N1304" s="42"/>
      <c r="O1304" s="42"/>
      <c r="P1304" s="42"/>
      <c r="Q1304" s="42"/>
      <c r="R1304" s="42"/>
      <c r="S1304" s="42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S1304" s="42"/>
      <c r="AT1304" s="42"/>
      <c r="AU1304" s="42"/>
      <c r="AV1304" s="42"/>
      <c r="AW1304" s="42"/>
      <c r="AX1304" s="42"/>
      <c r="AY1304" s="42"/>
      <c r="AZ1304" s="42"/>
      <c r="BA1304" s="42"/>
      <c r="BB1304" s="42"/>
      <c r="BC1304" s="42"/>
      <c r="BD1304" s="42"/>
      <c r="BE1304" s="42"/>
      <c r="BF1304" s="42"/>
      <c r="BG1304" s="42"/>
      <c r="BH1304" s="42"/>
      <c r="BI1304" s="42"/>
      <c r="BJ1304" s="42"/>
      <c r="BK1304" s="42"/>
      <c r="BL1304" s="42"/>
      <c r="BM1304" s="42"/>
      <c r="BN1304" s="42"/>
      <c r="BO1304" s="42"/>
      <c r="BP1304" s="42"/>
      <c r="BQ1304" s="42"/>
      <c r="BR1304" s="42"/>
      <c r="BS1304" s="42"/>
      <c r="BT1304" s="42"/>
      <c r="BU1304" s="42"/>
      <c r="BV1304" s="42"/>
      <c r="BW1304" s="42"/>
      <c r="BX1304" s="42"/>
      <c r="BY1304" s="42"/>
      <c r="BZ1304" s="42"/>
      <c r="CA1304" s="42"/>
      <c r="CB1304" s="42"/>
      <c r="CC1304" s="42"/>
      <c r="CD1304" s="42"/>
      <c r="CE1304" s="42"/>
      <c r="CF1304" s="42"/>
      <c r="CG1304" s="42"/>
      <c r="CH1304" s="42"/>
      <c r="CI1304" s="42"/>
      <c r="CJ1304" s="42"/>
      <c r="CK1304" s="42"/>
      <c r="CL1304" s="42"/>
      <c r="CM1304" s="42"/>
      <c r="CN1304" s="42"/>
      <c r="CO1304" s="42"/>
      <c r="CP1304" s="42"/>
      <c r="CQ1304" s="42"/>
      <c r="CR1304" s="42"/>
      <c r="CS1304" s="42"/>
      <c r="CT1304" s="42"/>
      <c r="CU1304" s="42"/>
      <c r="CV1304" s="42"/>
    </row>
    <row r="1305" spans="1:100" x14ac:dyDescent="0.45">
      <c r="A1305" s="42"/>
      <c r="B1305" s="42"/>
      <c r="C1305" s="42"/>
      <c r="D1305" s="42"/>
      <c r="E1305" s="42"/>
      <c r="F1305" s="42"/>
      <c r="G1305" s="42"/>
      <c r="H1305" s="42"/>
      <c r="I1305" s="42"/>
      <c r="J1305" s="42"/>
      <c r="K1305" s="42"/>
      <c r="L1305" s="42"/>
      <c r="M1305" s="42"/>
      <c r="N1305" s="42"/>
      <c r="O1305" s="42"/>
      <c r="P1305" s="42"/>
      <c r="Q1305" s="42"/>
      <c r="R1305" s="42"/>
      <c r="S1305" s="42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H1305" s="42"/>
      <c r="BI1305" s="42"/>
      <c r="BJ1305" s="42"/>
      <c r="BK1305" s="42"/>
      <c r="BL1305" s="42"/>
      <c r="BM1305" s="42"/>
      <c r="BN1305" s="42"/>
      <c r="BO1305" s="42"/>
      <c r="BP1305" s="42"/>
      <c r="BQ1305" s="42"/>
      <c r="BR1305" s="42"/>
      <c r="BS1305" s="42"/>
      <c r="BT1305" s="42"/>
      <c r="BU1305" s="42"/>
      <c r="BV1305" s="42"/>
      <c r="BW1305" s="42"/>
      <c r="BX1305" s="42"/>
      <c r="BY1305" s="42"/>
      <c r="BZ1305" s="42"/>
      <c r="CA1305" s="42"/>
      <c r="CB1305" s="42"/>
      <c r="CC1305" s="42"/>
      <c r="CD1305" s="42"/>
      <c r="CE1305" s="42"/>
      <c r="CF1305" s="42"/>
      <c r="CG1305" s="42"/>
      <c r="CH1305" s="42"/>
      <c r="CI1305" s="42"/>
      <c r="CJ1305" s="42"/>
      <c r="CK1305" s="42"/>
      <c r="CL1305" s="42"/>
      <c r="CM1305" s="42"/>
      <c r="CN1305" s="42"/>
      <c r="CO1305" s="42"/>
      <c r="CP1305" s="42"/>
      <c r="CQ1305" s="42"/>
      <c r="CR1305" s="42"/>
      <c r="CS1305" s="42"/>
      <c r="CT1305" s="42"/>
      <c r="CU1305" s="42"/>
      <c r="CV1305" s="42"/>
    </row>
    <row r="1306" spans="1:100" x14ac:dyDescent="0.45">
      <c r="A1306" s="42"/>
      <c r="B1306" s="42"/>
      <c r="C1306" s="42"/>
      <c r="D1306" s="42"/>
      <c r="E1306" s="42"/>
      <c r="F1306" s="42"/>
      <c r="G1306" s="42"/>
      <c r="H1306" s="42"/>
      <c r="I1306" s="42"/>
      <c r="J1306" s="42"/>
      <c r="K1306" s="42"/>
      <c r="L1306" s="42"/>
      <c r="M1306" s="42"/>
      <c r="N1306" s="42"/>
      <c r="O1306" s="42"/>
      <c r="P1306" s="42"/>
      <c r="Q1306" s="42"/>
      <c r="R1306" s="42"/>
      <c r="S1306" s="42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H1306" s="42"/>
      <c r="BI1306" s="42"/>
      <c r="BJ1306" s="42"/>
      <c r="BK1306" s="42"/>
      <c r="BL1306" s="42"/>
      <c r="BM1306" s="42"/>
      <c r="BN1306" s="42"/>
      <c r="BO1306" s="42"/>
      <c r="BP1306" s="42"/>
      <c r="BQ1306" s="42"/>
      <c r="BR1306" s="42"/>
      <c r="BS1306" s="42"/>
      <c r="BT1306" s="42"/>
      <c r="BU1306" s="42"/>
      <c r="BV1306" s="42"/>
      <c r="BW1306" s="42"/>
      <c r="BX1306" s="42"/>
      <c r="BY1306" s="42"/>
      <c r="BZ1306" s="42"/>
      <c r="CA1306" s="42"/>
      <c r="CB1306" s="42"/>
      <c r="CC1306" s="42"/>
      <c r="CD1306" s="42"/>
      <c r="CE1306" s="42"/>
      <c r="CF1306" s="42"/>
      <c r="CG1306" s="42"/>
      <c r="CH1306" s="42"/>
      <c r="CI1306" s="42"/>
      <c r="CJ1306" s="42"/>
      <c r="CK1306" s="42"/>
      <c r="CL1306" s="42"/>
      <c r="CM1306" s="42"/>
      <c r="CN1306" s="42"/>
      <c r="CO1306" s="42"/>
      <c r="CP1306" s="42"/>
      <c r="CQ1306" s="42"/>
      <c r="CR1306" s="42"/>
      <c r="CS1306" s="42"/>
      <c r="CT1306" s="42"/>
      <c r="CU1306" s="42"/>
      <c r="CV1306" s="42"/>
    </row>
    <row r="1307" spans="1:100" x14ac:dyDescent="0.45">
      <c r="A1307" s="42"/>
      <c r="B1307" s="42"/>
      <c r="C1307" s="42"/>
      <c r="D1307" s="42"/>
      <c r="E1307" s="42"/>
      <c r="F1307" s="42"/>
      <c r="G1307" s="42"/>
      <c r="H1307" s="42"/>
      <c r="I1307" s="42"/>
      <c r="J1307" s="42"/>
      <c r="K1307" s="42"/>
      <c r="L1307" s="42"/>
      <c r="M1307" s="42"/>
      <c r="N1307" s="42"/>
      <c r="O1307" s="42"/>
      <c r="P1307" s="42"/>
      <c r="Q1307" s="42"/>
      <c r="R1307" s="42"/>
      <c r="S1307" s="42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H1307" s="42"/>
      <c r="BI1307" s="42"/>
      <c r="BJ1307" s="42"/>
      <c r="BK1307" s="42"/>
      <c r="BL1307" s="42"/>
      <c r="BM1307" s="42"/>
      <c r="BN1307" s="42"/>
      <c r="BO1307" s="42"/>
      <c r="BP1307" s="42"/>
      <c r="BQ1307" s="42"/>
      <c r="BR1307" s="42"/>
      <c r="BS1307" s="42"/>
      <c r="BT1307" s="42"/>
      <c r="BU1307" s="42"/>
      <c r="BV1307" s="42"/>
      <c r="BW1307" s="42"/>
      <c r="BX1307" s="42"/>
      <c r="BY1307" s="42"/>
      <c r="BZ1307" s="42"/>
      <c r="CA1307" s="42"/>
      <c r="CB1307" s="42"/>
      <c r="CC1307" s="42"/>
      <c r="CD1307" s="42"/>
      <c r="CE1307" s="42"/>
      <c r="CF1307" s="42"/>
      <c r="CG1307" s="42"/>
      <c r="CH1307" s="42"/>
      <c r="CI1307" s="42"/>
      <c r="CJ1307" s="42"/>
      <c r="CK1307" s="42"/>
      <c r="CL1307" s="42"/>
      <c r="CM1307" s="42"/>
      <c r="CN1307" s="42"/>
      <c r="CO1307" s="42"/>
      <c r="CP1307" s="42"/>
      <c r="CQ1307" s="42"/>
      <c r="CR1307" s="42"/>
      <c r="CS1307" s="42"/>
      <c r="CT1307" s="42"/>
      <c r="CU1307" s="42"/>
      <c r="CV1307" s="42"/>
    </row>
    <row r="1308" spans="1:100" x14ac:dyDescent="0.45">
      <c r="A1308" s="42"/>
      <c r="B1308" s="42"/>
      <c r="C1308" s="42"/>
      <c r="D1308" s="42"/>
      <c r="E1308" s="42"/>
      <c r="F1308" s="42"/>
      <c r="G1308" s="42"/>
      <c r="H1308" s="42"/>
      <c r="I1308" s="42"/>
      <c r="J1308" s="42"/>
      <c r="K1308" s="42"/>
      <c r="L1308" s="42"/>
      <c r="M1308" s="42"/>
      <c r="N1308" s="42"/>
      <c r="O1308" s="42"/>
      <c r="P1308" s="42"/>
      <c r="Q1308" s="42"/>
      <c r="R1308" s="42"/>
      <c r="S1308" s="42"/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S1308" s="42"/>
      <c r="AT1308" s="42"/>
      <c r="AU1308" s="42"/>
      <c r="AV1308" s="42"/>
      <c r="AW1308" s="42"/>
      <c r="AX1308" s="42"/>
      <c r="AY1308" s="42"/>
      <c r="AZ1308" s="42"/>
      <c r="BA1308" s="42"/>
      <c r="BB1308" s="42"/>
      <c r="BC1308" s="42"/>
      <c r="BD1308" s="42"/>
      <c r="BE1308" s="42"/>
      <c r="BF1308" s="42"/>
      <c r="BG1308" s="42"/>
      <c r="BH1308" s="42"/>
      <c r="BI1308" s="42"/>
      <c r="BJ1308" s="42"/>
      <c r="BK1308" s="42"/>
      <c r="BL1308" s="42"/>
      <c r="BM1308" s="42"/>
      <c r="BN1308" s="42"/>
      <c r="BO1308" s="42"/>
      <c r="BP1308" s="42"/>
      <c r="BQ1308" s="42"/>
      <c r="BR1308" s="42"/>
      <c r="BS1308" s="42"/>
      <c r="BT1308" s="42"/>
      <c r="BU1308" s="42"/>
      <c r="BV1308" s="42"/>
      <c r="BW1308" s="42"/>
      <c r="BX1308" s="42"/>
      <c r="BY1308" s="42"/>
      <c r="BZ1308" s="42"/>
      <c r="CA1308" s="42"/>
      <c r="CB1308" s="42"/>
      <c r="CC1308" s="42"/>
      <c r="CD1308" s="42"/>
      <c r="CE1308" s="42"/>
      <c r="CF1308" s="42"/>
      <c r="CG1308" s="42"/>
      <c r="CH1308" s="42"/>
      <c r="CI1308" s="42"/>
      <c r="CJ1308" s="42"/>
      <c r="CK1308" s="42"/>
      <c r="CL1308" s="42"/>
      <c r="CM1308" s="42"/>
      <c r="CN1308" s="42"/>
      <c r="CO1308" s="42"/>
      <c r="CP1308" s="42"/>
      <c r="CQ1308" s="42"/>
      <c r="CR1308" s="42"/>
      <c r="CS1308" s="42"/>
      <c r="CT1308" s="42"/>
      <c r="CU1308" s="42"/>
      <c r="CV1308" s="42"/>
    </row>
    <row r="1309" spans="1:100" x14ac:dyDescent="0.45">
      <c r="A1309" s="42"/>
      <c r="B1309" s="42"/>
      <c r="C1309" s="42"/>
      <c r="D1309" s="42"/>
      <c r="E1309" s="42"/>
      <c r="F1309" s="42"/>
      <c r="G1309" s="42"/>
      <c r="H1309" s="42"/>
      <c r="I1309" s="42"/>
      <c r="J1309" s="42"/>
      <c r="K1309" s="42"/>
      <c r="L1309" s="42"/>
      <c r="M1309" s="42"/>
      <c r="N1309" s="42"/>
      <c r="O1309" s="42"/>
      <c r="P1309" s="42"/>
      <c r="Q1309" s="42"/>
      <c r="R1309" s="42"/>
      <c r="S1309" s="42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H1309" s="42"/>
      <c r="BI1309" s="42"/>
      <c r="BJ1309" s="42"/>
      <c r="BK1309" s="42"/>
      <c r="BL1309" s="42"/>
      <c r="BM1309" s="42"/>
      <c r="BN1309" s="42"/>
      <c r="BO1309" s="42"/>
      <c r="BP1309" s="42"/>
      <c r="BQ1309" s="42"/>
      <c r="BR1309" s="42"/>
      <c r="BS1309" s="42"/>
      <c r="BT1309" s="42"/>
      <c r="BU1309" s="42"/>
      <c r="BV1309" s="42"/>
      <c r="BW1309" s="42"/>
      <c r="BX1309" s="42"/>
      <c r="BY1309" s="42"/>
      <c r="BZ1309" s="42"/>
      <c r="CA1309" s="42"/>
      <c r="CB1309" s="42"/>
      <c r="CC1309" s="42"/>
      <c r="CD1309" s="42"/>
      <c r="CE1309" s="42"/>
      <c r="CF1309" s="42"/>
      <c r="CG1309" s="42"/>
      <c r="CH1309" s="42"/>
      <c r="CI1309" s="42"/>
      <c r="CJ1309" s="42"/>
      <c r="CK1309" s="42"/>
      <c r="CL1309" s="42"/>
      <c r="CM1309" s="42"/>
      <c r="CN1309" s="42"/>
      <c r="CO1309" s="42"/>
      <c r="CP1309" s="42"/>
      <c r="CQ1309" s="42"/>
      <c r="CR1309" s="42"/>
      <c r="CS1309" s="42"/>
      <c r="CT1309" s="42"/>
      <c r="CU1309" s="42"/>
      <c r="CV1309" s="42"/>
    </row>
    <row r="1310" spans="1:100" x14ac:dyDescent="0.45">
      <c r="A1310" s="42"/>
      <c r="B1310" s="42"/>
      <c r="C1310" s="42"/>
      <c r="D1310" s="42"/>
      <c r="E1310" s="42"/>
      <c r="F1310" s="42"/>
      <c r="G1310" s="42"/>
      <c r="H1310" s="42"/>
      <c r="I1310" s="42"/>
      <c r="J1310" s="42"/>
      <c r="K1310" s="42"/>
      <c r="L1310" s="42"/>
      <c r="M1310" s="42"/>
      <c r="N1310" s="42"/>
      <c r="O1310" s="42"/>
      <c r="P1310" s="42"/>
      <c r="Q1310" s="42"/>
      <c r="R1310" s="42"/>
      <c r="S1310" s="42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S1310" s="42"/>
      <c r="AT1310" s="42"/>
      <c r="AU1310" s="42"/>
      <c r="AV1310" s="42"/>
      <c r="AW1310" s="42"/>
      <c r="AX1310" s="42"/>
      <c r="AY1310" s="42"/>
      <c r="AZ1310" s="42"/>
      <c r="BA1310" s="42"/>
      <c r="BB1310" s="42"/>
      <c r="BC1310" s="42"/>
      <c r="BD1310" s="42"/>
      <c r="BE1310" s="42"/>
      <c r="BF1310" s="42"/>
      <c r="BG1310" s="42"/>
      <c r="BH1310" s="42"/>
      <c r="BI1310" s="42"/>
      <c r="BJ1310" s="42"/>
      <c r="BK1310" s="42"/>
      <c r="BL1310" s="42"/>
      <c r="BM1310" s="42"/>
      <c r="BN1310" s="42"/>
      <c r="BO1310" s="42"/>
      <c r="BP1310" s="42"/>
      <c r="BQ1310" s="42"/>
      <c r="BR1310" s="42"/>
      <c r="BS1310" s="42"/>
      <c r="BT1310" s="42"/>
      <c r="BU1310" s="42"/>
      <c r="BV1310" s="42"/>
      <c r="BW1310" s="42"/>
      <c r="BX1310" s="42"/>
      <c r="BY1310" s="42"/>
      <c r="BZ1310" s="42"/>
      <c r="CA1310" s="42"/>
      <c r="CB1310" s="42"/>
      <c r="CC1310" s="42"/>
      <c r="CD1310" s="42"/>
      <c r="CE1310" s="42"/>
      <c r="CF1310" s="42"/>
      <c r="CG1310" s="42"/>
      <c r="CH1310" s="42"/>
      <c r="CI1310" s="42"/>
      <c r="CJ1310" s="42"/>
      <c r="CK1310" s="42"/>
      <c r="CL1310" s="42"/>
      <c r="CM1310" s="42"/>
      <c r="CN1310" s="42"/>
      <c r="CO1310" s="42"/>
      <c r="CP1310" s="42"/>
      <c r="CQ1310" s="42"/>
      <c r="CR1310" s="42"/>
      <c r="CS1310" s="42"/>
      <c r="CT1310" s="42"/>
      <c r="CU1310" s="42"/>
      <c r="CV1310" s="42"/>
    </row>
    <row r="1311" spans="1:100" x14ac:dyDescent="0.45">
      <c r="A1311" s="42"/>
      <c r="B1311" s="42"/>
      <c r="C1311" s="42"/>
      <c r="D1311" s="42"/>
      <c r="E1311" s="42"/>
      <c r="F1311" s="42"/>
      <c r="G1311" s="42"/>
      <c r="H1311" s="42"/>
      <c r="I1311" s="42"/>
      <c r="J1311" s="42"/>
      <c r="K1311" s="42"/>
      <c r="L1311" s="42"/>
      <c r="M1311" s="42"/>
      <c r="N1311" s="42"/>
      <c r="O1311" s="42"/>
      <c r="P1311" s="42"/>
      <c r="Q1311" s="42"/>
      <c r="R1311" s="42"/>
      <c r="S1311" s="42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H1311" s="42"/>
      <c r="BI1311" s="42"/>
      <c r="BJ1311" s="42"/>
      <c r="BK1311" s="42"/>
      <c r="BL1311" s="42"/>
      <c r="BM1311" s="42"/>
      <c r="BN1311" s="42"/>
      <c r="BO1311" s="42"/>
      <c r="BP1311" s="42"/>
      <c r="BQ1311" s="42"/>
      <c r="BR1311" s="42"/>
      <c r="BS1311" s="42"/>
      <c r="BT1311" s="42"/>
      <c r="BU1311" s="42"/>
      <c r="BV1311" s="42"/>
      <c r="BW1311" s="42"/>
      <c r="BX1311" s="42"/>
      <c r="BY1311" s="42"/>
      <c r="BZ1311" s="42"/>
      <c r="CA1311" s="42"/>
      <c r="CB1311" s="42"/>
      <c r="CC1311" s="42"/>
      <c r="CD1311" s="42"/>
      <c r="CE1311" s="42"/>
      <c r="CF1311" s="42"/>
      <c r="CG1311" s="42"/>
      <c r="CH1311" s="42"/>
      <c r="CI1311" s="42"/>
      <c r="CJ1311" s="42"/>
      <c r="CK1311" s="42"/>
      <c r="CL1311" s="42"/>
      <c r="CM1311" s="42"/>
      <c r="CN1311" s="42"/>
      <c r="CO1311" s="42"/>
      <c r="CP1311" s="42"/>
      <c r="CQ1311" s="42"/>
      <c r="CR1311" s="42"/>
      <c r="CS1311" s="42"/>
      <c r="CT1311" s="42"/>
      <c r="CU1311" s="42"/>
      <c r="CV1311" s="42"/>
    </row>
    <row r="1312" spans="1:100" x14ac:dyDescent="0.45">
      <c r="A1312" s="42"/>
      <c r="B1312" s="42"/>
      <c r="C1312" s="42"/>
      <c r="D1312" s="42"/>
      <c r="E1312" s="42"/>
      <c r="F1312" s="42"/>
      <c r="G1312" s="42"/>
      <c r="H1312" s="42"/>
      <c r="I1312" s="42"/>
      <c r="J1312" s="42"/>
      <c r="K1312" s="42"/>
      <c r="L1312" s="42"/>
      <c r="M1312" s="42"/>
      <c r="N1312" s="42"/>
      <c r="O1312" s="42"/>
      <c r="P1312" s="42"/>
      <c r="Q1312" s="42"/>
      <c r="R1312" s="42"/>
      <c r="S1312" s="42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S1312" s="42"/>
      <c r="AT1312" s="42"/>
      <c r="AU1312" s="42"/>
      <c r="AV1312" s="42"/>
      <c r="AW1312" s="42"/>
      <c r="AX1312" s="42"/>
      <c r="AY1312" s="42"/>
      <c r="AZ1312" s="42"/>
      <c r="BA1312" s="42"/>
      <c r="BB1312" s="42"/>
      <c r="BC1312" s="42"/>
      <c r="BD1312" s="42"/>
      <c r="BE1312" s="42"/>
      <c r="BF1312" s="42"/>
      <c r="BG1312" s="42"/>
      <c r="BH1312" s="42"/>
      <c r="BI1312" s="42"/>
      <c r="BJ1312" s="42"/>
      <c r="BK1312" s="42"/>
      <c r="BL1312" s="42"/>
      <c r="BM1312" s="42"/>
      <c r="BN1312" s="42"/>
      <c r="BO1312" s="42"/>
      <c r="BP1312" s="42"/>
      <c r="BQ1312" s="42"/>
      <c r="BR1312" s="42"/>
      <c r="BS1312" s="42"/>
      <c r="BT1312" s="42"/>
      <c r="BU1312" s="42"/>
      <c r="BV1312" s="42"/>
      <c r="BW1312" s="42"/>
      <c r="BX1312" s="42"/>
      <c r="BY1312" s="42"/>
      <c r="BZ1312" s="42"/>
      <c r="CA1312" s="42"/>
      <c r="CB1312" s="42"/>
      <c r="CC1312" s="42"/>
      <c r="CD1312" s="42"/>
      <c r="CE1312" s="42"/>
      <c r="CF1312" s="42"/>
      <c r="CG1312" s="42"/>
      <c r="CH1312" s="42"/>
      <c r="CI1312" s="42"/>
      <c r="CJ1312" s="42"/>
      <c r="CK1312" s="42"/>
      <c r="CL1312" s="42"/>
      <c r="CM1312" s="42"/>
      <c r="CN1312" s="42"/>
      <c r="CO1312" s="42"/>
      <c r="CP1312" s="42"/>
      <c r="CQ1312" s="42"/>
      <c r="CR1312" s="42"/>
      <c r="CS1312" s="42"/>
      <c r="CT1312" s="42"/>
      <c r="CU1312" s="42"/>
      <c r="CV1312" s="42"/>
    </row>
    <row r="1313" spans="1:100" x14ac:dyDescent="0.45">
      <c r="A1313" s="42"/>
      <c r="B1313" s="42"/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W1313" s="42"/>
      <c r="BX1313" s="42"/>
      <c r="BY1313" s="42"/>
      <c r="BZ1313" s="42"/>
      <c r="CA1313" s="42"/>
      <c r="CB1313" s="42"/>
      <c r="CC1313" s="42"/>
      <c r="CD1313" s="42"/>
      <c r="CE1313" s="42"/>
      <c r="CF1313" s="42"/>
      <c r="CG1313" s="42"/>
      <c r="CH1313" s="42"/>
      <c r="CI1313" s="42"/>
      <c r="CJ1313" s="42"/>
      <c r="CK1313" s="42"/>
      <c r="CL1313" s="42"/>
      <c r="CM1313" s="42"/>
      <c r="CN1313" s="42"/>
      <c r="CO1313" s="42"/>
      <c r="CP1313" s="42"/>
      <c r="CQ1313" s="42"/>
      <c r="CR1313" s="42"/>
      <c r="CS1313" s="42"/>
      <c r="CT1313" s="42"/>
      <c r="CU1313" s="42"/>
      <c r="CV1313" s="42"/>
    </row>
    <row r="1314" spans="1:100" x14ac:dyDescent="0.45">
      <c r="A1314" s="42"/>
      <c r="B1314" s="42"/>
      <c r="C1314" s="42"/>
      <c r="D1314" s="42"/>
      <c r="E1314" s="42"/>
      <c r="F1314" s="42"/>
      <c r="G1314" s="42"/>
      <c r="H1314" s="42"/>
      <c r="I1314" s="42"/>
      <c r="J1314" s="42"/>
      <c r="K1314" s="42"/>
      <c r="L1314" s="42"/>
      <c r="M1314" s="42"/>
      <c r="N1314" s="42"/>
      <c r="O1314" s="42"/>
      <c r="P1314" s="42"/>
      <c r="Q1314" s="42"/>
      <c r="R1314" s="42"/>
      <c r="S1314" s="42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S1314" s="42"/>
      <c r="AT1314" s="42"/>
      <c r="AU1314" s="42"/>
      <c r="AV1314" s="42"/>
      <c r="AW1314" s="42"/>
      <c r="AX1314" s="42"/>
      <c r="AY1314" s="42"/>
      <c r="AZ1314" s="42"/>
      <c r="BA1314" s="42"/>
      <c r="BB1314" s="42"/>
      <c r="BC1314" s="42"/>
      <c r="BD1314" s="42"/>
      <c r="BE1314" s="42"/>
      <c r="BF1314" s="42"/>
      <c r="BG1314" s="42"/>
      <c r="BH1314" s="42"/>
      <c r="BI1314" s="42"/>
      <c r="BJ1314" s="42"/>
      <c r="BK1314" s="42"/>
      <c r="BL1314" s="42"/>
      <c r="BM1314" s="42"/>
      <c r="BN1314" s="42"/>
      <c r="BO1314" s="42"/>
      <c r="BP1314" s="42"/>
      <c r="BQ1314" s="42"/>
      <c r="BR1314" s="42"/>
      <c r="BS1314" s="42"/>
      <c r="BT1314" s="42"/>
      <c r="BU1314" s="42"/>
      <c r="BV1314" s="42"/>
      <c r="BW1314" s="42"/>
      <c r="BX1314" s="42"/>
      <c r="BY1314" s="42"/>
      <c r="BZ1314" s="42"/>
      <c r="CA1314" s="42"/>
      <c r="CB1314" s="42"/>
      <c r="CC1314" s="42"/>
      <c r="CD1314" s="42"/>
      <c r="CE1314" s="42"/>
      <c r="CF1314" s="42"/>
      <c r="CG1314" s="42"/>
      <c r="CH1314" s="42"/>
      <c r="CI1314" s="42"/>
      <c r="CJ1314" s="42"/>
      <c r="CK1314" s="42"/>
      <c r="CL1314" s="42"/>
      <c r="CM1314" s="42"/>
      <c r="CN1314" s="42"/>
      <c r="CO1314" s="42"/>
      <c r="CP1314" s="42"/>
      <c r="CQ1314" s="42"/>
      <c r="CR1314" s="42"/>
      <c r="CS1314" s="42"/>
      <c r="CT1314" s="42"/>
      <c r="CU1314" s="42"/>
      <c r="CV1314" s="42"/>
    </row>
    <row r="1315" spans="1:100" x14ac:dyDescent="0.45">
      <c r="A1315" s="42"/>
      <c r="B1315" s="42"/>
      <c r="C1315" s="42"/>
      <c r="D1315" s="42"/>
      <c r="E1315" s="42"/>
      <c r="F1315" s="42"/>
      <c r="G1315" s="42"/>
      <c r="H1315" s="42"/>
      <c r="I1315" s="42"/>
      <c r="J1315" s="42"/>
      <c r="K1315" s="42"/>
      <c r="L1315" s="42"/>
      <c r="M1315" s="42"/>
      <c r="N1315" s="42"/>
      <c r="O1315" s="42"/>
      <c r="P1315" s="42"/>
      <c r="Q1315" s="42"/>
      <c r="R1315" s="42"/>
      <c r="S1315" s="42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S1315" s="42"/>
      <c r="AT1315" s="42"/>
      <c r="AU1315" s="42"/>
      <c r="AV1315" s="42"/>
      <c r="AW1315" s="42"/>
      <c r="AX1315" s="42"/>
      <c r="AY1315" s="42"/>
      <c r="AZ1315" s="42"/>
      <c r="BA1315" s="42"/>
      <c r="BB1315" s="42"/>
      <c r="BC1315" s="42"/>
      <c r="BD1315" s="42"/>
      <c r="BE1315" s="42"/>
      <c r="BF1315" s="42"/>
      <c r="BG1315" s="42"/>
      <c r="BH1315" s="42"/>
      <c r="BI1315" s="42"/>
      <c r="BJ1315" s="42"/>
      <c r="BK1315" s="42"/>
      <c r="BL1315" s="42"/>
      <c r="BM1315" s="42"/>
      <c r="BN1315" s="42"/>
      <c r="BO1315" s="42"/>
      <c r="BP1315" s="42"/>
      <c r="BQ1315" s="42"/>
      <c r="BR1315" s="42"/>
      <c r="BS1315" s="42"/>
      <c r="BT1315" s="42"/>
      <c r="BU1315" s="42"/>
      <c r="BV1315" s="42"/>
      <c r="BW1315" s="42"/>
      <c r="BX1315" s="42"/>
      <c r="BY1315" s="42"/>
      <c r="BZ1315" s="42"/>
      <c r="CA1315" s="42"/>
      <c r="CB1315" s="42"/>
      <c r="CC1315" s="42"/>
      <c r="CD1315" s="42"/>
      <c r="CE1315" s="42"/>
      <c r="CF1315" s="42"/>
      <c r="CG1315" s="42"/>
      <c r="CH1315" s="42"/>
      <c r="CI1315" s="42"/>
      <c r="CJ1315" s="42"/>
      <c r="CK1315" s="42"/>
      <c r="CL1315" s="42"/>
      <c r="CM1315" s="42"/>
      <c r="CN1315" s="42"/>
      <c r="CO1315" s="42"/>
      <c r="CP1315" s="42"/>
      <c r="CQ1315" s="42"/>
      <c r="CR1315" s="42"/>
      <c r="CS1315" s="42"/>
      <c r="CT1315" s="42"/>
      <c r="CU1315" s="42"/>
      <c r="CV1315" s="42"/>
    </row>
    <row r="1316" spans="1:100" x14ac:dyDescent="0.45">
      <c r="A1316" s="42"/>
      <c r="B1316" s="42"/>
      <c r="C1316" s="42"/>
      <c r="D1316" s="42"/>
      <c r="E1316" s="42"/>
      <c r="F1316" s="42"/>
      <c r="G1316" s="42"/>
      <c r="H1316" s="42"/>
      <c r="I1316" s="42"/>
      <c r="J1316" s="42"/>
      <c r="K1316" s="42"/>
      <c r="L1316" s="42"/>
      <c r="M1316" s="42"/>
      <c r="N1316" s="42"/>
      <c r="O1316" s="42"/>
      <c r="P1316" s="42"/>
      <c r="Q1316" s="42"/>
      <c r="R1316" s="42"/>
      <c r="S1316" s="42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H1316" s="42"/>
      <c r="BI1316" s="42"/>
      <c r="BJ1316" s="42"/>
      <c r="BK1316" s="42"/>
      <c r="BL1316" s="42"/>
      <c r="BM1316" s="42"/>
      <c r="BN1316" s="42"/>
      <c r="BO1316" s="42"/>
      <c r="BP1316" s="42"/>
      <c r="BQ1316" s="42"/>
      <c r="BR1316" s="42"/>
      <c r="BS1316" s="42"/>
      <c r="BT1316" s="42"/>
      <c r="BU1316" s="42"/>
      <c r="BV1316" s="42"/>
      <c r="BW1316" s="42"/>
      <c r="BX1316" s="42"/>
      <c r="BY1316" s="42"/>
      <c r="BZ1316" s="42"/>
      <c r="CA1316" s="42"/>
      <c r="CB1316" s="42"/>
      <c r="CC1316" s="42"/>
      <c r="CD1316" s="42"/>
      <c r="CE1316" s="42"/>
      <c r="CF1316" s="42"/>
      <c r="CG1316" s="42"/>
      <c r="CH1316" s="42"/>
      <c r="CI1316" s="42"/>
      <c r="CJ1316" s="42"/>
      <c r="CK1316" s="42"/>
      <c r="CL1316" s="42"/>
      <c r="CM1316" s="42"/>
      <c r="CN1316" s="42"/>
      <c r="CO1316" s="42"/>
      <c r="CP1316" s="42"/>
      <c r="CQ1316" s="42"/>
      <c r="CR1316" s="42"/>
      <c r="CS1316" s="42"/>
      <c r="CT1316" s="42"/>
      <c r="CU1316" s="42"/>
      <c r="CV1316" s="42"/>
    </row>
    <row r="1317" spans="1:100" x14ac:dyDescent="0.45">
      <c r="A1317" s="42"/>
      <c r="B1317" s="42"/>
      <c r="C1317" s="42"/>
      <c r="D1317" s="42"/>
      <c r="E1317" s="42"/>
      <c r="F1317" s="42"/>
      <c r="G1317" s="42"/>
      <c r="H1317" s="42"/>
      <c r="I1317" s="42"/>
      <c r="J1317" s="42"/>
      <c r="K1317" s="42"/>
      <c r="L1317" s="42"/>
      <c r="M1317" s="42"/>
      <c r="N1317" s="42"/>
      <c r="O1317" s="42"/>
      <c r="P1317" s="42"/>
      <c r="Q1317" s="42"/>
      <c r="R1317" s="42"/>
      <c r="S1317" s="42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2"/>
      <c r="AZ1317" s="42"/>
      <c r="BA1317" s="42"/>
      <c r="BB1317" s="42"/>
      <c r="BC1317" s="42"/>
      <c r="BD1317" s="42"/>
      <c r="BE1317" s="42"/>
      <c r="BF1317" s="42"/>
      <c r="BG1317" s="42"/>
      <c r="BH1317" s="42"/>
      <c r="BI1317" s="42"/>
      <c r="BJ1317" s="42"/>
      <c r="BK1317" s="42"/>
      <c r="BL1317" s="42"/>
      <c r="BM1317" s="42"/>
      <c r="BN1317" s="42"/>
      <c r="BO1317" s="42"/>
      <c r="BP1317" s="42"/>
      <c r="BQ1317" s="42"/>
      <c r="BR1317" s="42"/>
      <c r="BS1317" s="42"/>
      <c r="BT1317" s="42"/>
      <c r="BU1317" s="42"/>
      <c r="BV1317" s="42"/>
      <c r="BW1317" s="42"/>
      <c r="BX1317" s="42"/>
      <c r="BY1317" s="42"/>
      <c r="BZ1317" s="42"/>
      <c r="CA1317" s="42"/>
      <c r="CB1317" s="42"/>
      <c r="CC1317" s="42"/>
      <c r="CD1317" s="42"/>
      <c r="CE1317" s="42"/>
      <c r="CF1317" s="42"/>
      <c r="CG1317" s="42"/>
      <c r="CH1317" s="42"/>
      <c r="CI1317" s="42"/>
      <c r="CJ1317" s="42"/>
      <c r="CK1317" s="42"/>
      <c r="CL1317" s="42"/>
      <c r="CM1317" s="42"/>
      <c r="CN1317" s="42"/>
      <c r="CO1317" s="42"/>
      <c r="CP1317" s="42"/>
      <c r="CQ1317" s="42"/>
      <c r="CR1317" s="42"/>
      <c r="CS1317" s="42"/>
      <c r="CT1317" s="42"/>
      <c r="CU1317" s="42"/>
      <c r="CV1317" s="42"/>
    </row>
    <row r="1318" spans="1:100" x14ac:dyDescent="0.45">
      <c r="A1318" s="42"/>
      <c r="B1318" s="42"/>
      <c r="C1318" s="42"/>
      <c r="D1318" s="42"/>
      <c r="E1318" s="42"/>
      <c r="F1318" s="42"/>
      <c r="G1318" s="42"/>
      <c r="H1318" s="42"/>
      <c r="I1318" s="42"/>
      <c r="J1318" s="42"/>
      <c r="K1318" s="42"/>
      <c r="L1318" s="42"/>
      <c r="M1318" s="42"/>
      <c r="N1318" s="42"/>
      <c r="O1318" s="42"/>
      <c r="P1318" s="42"/>
      <c r="Q1318" s="42"/>
      <c r="R1318" s="42"/>
      <c r="S1318" s="42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H1318" s="42"/>
      <c r="BI1318" s="42"/>
      <c r="BJ1318" s="42"/>
      <c r="BK1318" s="42"/>
      <c r="BL1318" s="42"/>
      <c r="BM1318" s="42"/>
      <c r="BN1318" s="42"/>
      <c r="BO1318" s="42"/>
      <c r="BP1318" s="42"/>
      <c r="BQ1318" s="42"/>
      <c r="BR1318" s="42"/>
      <c r="BS1318" s="42"/>
      <c r="BT1318" s="42"/>
      <c r="BU1318" s="42"/>
      <c r="BV1318" s="42"/>
      <c r="BW1318" s="42"/>
      <c r="BX1318" s="42"/>
      <c r="BY1318" s="42"/>
      <c r="BZ1318" s="42"/>
      <c r="CA1318" s="42"/>
      <c r="CB1318" s="42"/>
      <c r="CC1318" s="42"/>
      <c r="CD1318" s="42"/>
      <c r="CE1318" s="42"/>
      <c r="CF1318" s="42"/>
      <c r="CG1318" s="42"/>
      <c r="CH1318" s="42"/>
      <c r="CI1318" s="42"/>
      <c r="CJ1318" s="42"/>
      <c r="CK1318" s="42"/>
      <c r="CL1318" s="42"/>
      <c r="CM1318" s="42"/>
      <c r="CN1318" s="42"/>
      <c r="CO1318" s="42"/>
      <c r="CP1318" s="42"/>
      <c r="CQ1318" s="42"/>
      <c r="CR1318" s="42"/>
      <c r="CS1318" s="42"/>
      <c r="CT1318" s="42"/>
      <c r="CU1318" s="42"/>
      <c r="CV1318" s="42"/>
    </row>
    <row r="1319" spans="1:100" x14ac:dyDescent="0.45">
      <c r="A1319" s="42"/>
      <c r="B1319" s="42"/>
      <c r="C1319" s="42"/>
      <c r="D1319" s="42"/>
      <c r="E1319" s="42"/>
      <c r="F1319" s="42"/>
      <c r="G1319" s="42"/>
      <c r="H1319" s="42"/>
      <c r="I1319" s="42"/>
      <c r="J1319" s="42"/>
      <c r="K1319" s="42"/>
      <c r="L1319" s="42"/>
      <c r="M1319" s="42"/>
      <c r="N1319" s="42"/>
      <c r="O1319" s="42"/>
      <c r="P1319" s="42"/>
      <c r="Q1319" s="42"/>
      <c r="R1319" s="42"/>
      <c r="S1319" s="42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2"/>
      <c r="AZ1319" s="42"/>
      <c r="BA1319" s="42"/>
      <c r="BB1319" s="42"/>
      <c r="BC1319" s="42"/>
      <c r="BD1319" s="42"/>
      <c r="BE1319" s="42"/>
      <c r="BF1319" s="42"/>
      <c r="BG1319" s="42"/>
      <c r="BH1319" s="42"/>
      <c r="BI1319" s="42"/>
      <c r="BJ1319" s="42"/>
      <c r="BK1319" s="42"/>
      <c r="BL1319" s="42"/>
      <c r="BM1319" s="42"/>
      <c r="BN1319" s="42"/>
      <c r="BO1319" s="42"/>
      <c r="BP1319" s="42"/>
      <c r="BQ1319" s="42"/>
      <c r="BR1319" s="42"/>
      <c r="BS1319" s="42"/>
      <c r="BT1319" s="42"/>
      <c r="BU1319" s="42"/>
      <c r="BV1319" s="42"/>
      <c r="BW1319" s="42"/>
      <c r="BX1319" s="42"/>
      <c r="BY1319" s="42"/>
      <c r="BZ1319" s="42"/>
      <c r="CA1319" s="42"/>
      <c r="CB1319" s="42"/>
      <c r="CC1319" s="42"/>
      <c r="CD1319" s="42"/>
      <c r="CE1319" s="42"/>
      <c r="CF1319" s="42"/>
      <c r="CG1319" s="42"/>
      <c r="CH1319" s="42"/>
      <c r="CI1319" s="42"/>
      <c r="CJ1319" s="42"/>
      <c r="CK1319" s="42"/>
      <c r="CL1319" s="42"/>
      <c r="CM1319" s="42"/>
      <c r="CN1319" s="42"/>
      <c r="CO1319" s="42"/>
      <c r="CP1319" s="42"/>
      <c r="CQ1319" s="42"/>
      <c r="CR1319" s="42"/>
      <c r="CS1319" s="42"/>
      <c r="CT1319" s="42"/>
      <c r="CU1319" s="42"/>
      <c r="CV1319" s="42"/>
    </row>
    <row r="1320" spans="1:100" x14ac:dyDescent="0.45">
      <c r="A1320" s="42"/>
      <c r="B1320" s="42"/>
      <c r="C1320" s="42"/>
      <c r="D1320" s="42"/>
      <c r="E1320" s="42"/>
      <c r="F1320" s="42"/>
      <c r="G1320" s="42"/>
      <c r="H1320" s="42"/>
      <c r="I1320" s="42"/>
      <c r="J1320" s="42"/>
      <c r="K1320" s="42"/>
      <c r="L1320" s="42"/>
      <c r="M1320" s="42"/>
      <c r="N1320" s="42"/>
      <c r="O1320" s="42"/>
      <c r="P1320" s="42"/>
      <c r="Q1320" s="42"/>
      <c r="R1320" s="42"/>
      <c r="S1320" s="42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S1320" s="42"/>
      <c r="AT1320" s="42"/>
      <c r="AU1320" s="42"/>
      <c r="AV1320" s="42"/>
      <c r="AW1320" s="42"/>
      <c r="AX1320" s="42"/>
      <c r="AY1320" s="42"/>
      <c r="AZ1320" s="42"/>
      <c r="BA1320" s="42"/>
      <c r="BB1320" s="42"/>
      <c r="BC1320" s="42"/>
      <c r="BD1320" s="42"/>
      <c r="BE1320" s="42"/>
      <c r="BF1320" s="42"/>
      <c r="BG1320" s="42"/>
      <c r="BH1320" s="42"/>
      <c r="BI1320" s="42"/>
      <c r="BJ1320" s="42"/>
      <c r="BK1320" s="42"/>
      <c r="BL1320" s="42"/>
      <c r="BM1320" s="42"/>
      <c r="BN1320" s="42"/>
      <c r="BO1320" s="42"/>
      <c r="BP1320" s="42"/>
      <c r="BQ1320" s="42"/>
      <c r="BR1320" s="42"/>
      <c r="BS1320" s="42"/>
      <c r="BT1320" s="42"/>
      <c r="BU1320" s="42"/>
      <c r="BV1320" s="42"/>
      <c r="BW1320" s="42"/>
      <c r="BX1320" s="42"/>
      <c r="BY1320" s="42"/>
      <c r="BZ1320" s="42"/>
      <c r="CA1320" s="42"/>
      <c r="CB1320" s="42"/>
      <c r="CC1320" s="42"/>
      <c r="CD1320" s="42"/>
      <c r="CE1320" s="42"/>
      <c r="CF1320" s="42"/>
      <c r="CG1320" s="42"/>
      <c r="CH1320" s="42"/>
      <c r="CI1320" s="42"/>
      <c r="CJ1320" s="42"/>
      <c r="CK1320" s="42"/>
      <c r="CL1320" s="42"/>
      <c r="CM1320" s="42"/>
      <c r="CN1320" s="42"/>
      <c r="CO1320" s="42"/>
      <c r="CP1320" s="42"/>
      <c r="CQ1320" s="42"/>
      <c r="CR1320" s="42"/>
      <c r="CS1320" s="42"/>
      <c r="CT1320" s="42"/>
      <c r="CU1320" s="42"/>
      <c r="CV1320" s="42"/>
    </row>
    <row r="1321" spans="1:100" x14ac:dyDescent="0.45">
      <c r="A1321" s="42"/>
      <c r="B1321" s="42"/>
      <c r="C1321" s="42"/>
      <c r="D1321" s="42"/>
      <c r="E1321" s="42"/>
      <c r="F1321" s="42"/>
      <c r="G1321" s="42"/>
      <c r="H1321" s="42"/>
      <c r="I1321" s="42"/>
      <c r="J1321" s="42"/>
      <c r="K1321" s="42"/>
      <c r="L1321" s="42"/>
      <c r="M1321" s="42"/>
      <c r="N1321" s="42"/>
      <c r="O1321" s="42"/>
      <c r="P1321" s="42"/>
      <c r="Q1321" s="42"/>
      <c r="R1321" s="42"/>
      <c r="S1321" s="42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S1321" s="42"/>
      <c r="AT1321" s="42"/>
      <c r="AU1321" s="42"/>
      <c r="AV1321" s="42"/>
      <c r="AW1321" s="42"/>
      <c r="AX1321" s="42"/>
      <c r="AY1321" s="42"/>
      <c r="AZ1321" s="42"/>
      <c r="BA1321" s="42"/>
      <c r="BB1321" s="42"/>
      <c r="BC1321" s="42"/>
      <c r="BD1321" s="42"/>
      <c r="BE1321" s="42"/>
      <c r="BF1321" s="42"/>
      <c r="BG1321" s="42"/>
      <c r="BH1321" s="42"/>
      <c r="BI1321" s="42"/>
      <c r="BJ1321" s="42"/>
      <c r="BK1321" s="42"/>
      <c r="BL1321" s="42"/>
      <c r="BM1321" s="42"/>
      <c r="BN1321" s="42"/>
      <c r="BO1321" s="42"/>
      <c r="BP1321" s="42"/>
      <c r="BQ1321" s="42"/>
      <c r="BR1321" s="42"/>
      <c r="BS1321" s="42"/>
      <c r="BT1321" s="42"/>
      <c r="BU1321" s="42"/>
      <c r="BV1321" s="42"/>
      <c r="BW1321" s="42"/>
      <c r="BX1321" s="42"/>
      <c r="BY1321" s="42"/>
      <c r="BZ1321" s="42"/>
      <c r="CA1321" s="42"/>
      <c r="CB1321" s="42"/>
      <c r="CC1321" s="42"/>
      <c r="CD1321" s="42"/>
      <c r="CE1321" s="42"/>
      <c r="CF1321" s="42"/>
      <c r="CG1321" s="42"/>
      <c r="CH1321" s="42"/>
      <c r="CI1321" s="42"/>
      <c r="CJ1321" s="42"/>
      <c r="CK1321" s="42"/>
      <c r="CL1321" s="42"/>
      <c r="CM1321" s="42"/>
      <c r="CN1321" s="42"/>
      <c r="CO1321" s="42"/>
      <c r="CP1321" s="42"/>
      <c r="CQ1321" s="42"/>
      <c r="CR1321" s="42"/>
      <c r="CS1321" s="42"/>
      <c r="CT1321" s="42"/>
      <c r="CU1321" s="42"/>
      <c r="CV1321" s="42"/>
    </row>
    <row r="1322" spans="1:100" x14ac:dyDescent="0.45">
      <c r="A1322" s="42"/>
      <c r="B1322" s="42"/>
      <c r="C1322" s="42"/>
      <c r="D1322" s="42"/>
      <c r="E1322" s="42"/>
      <c r="F1322" s="42"/>
      <c r="G1322" s="42"/>
      <c r="H1322" s="42"/>
      <c r="I1322" s="42"/>
      <c r="J1322" s="42"/>
      <c r="K1322" s="42"/>
      <c r="L1322" s="42"/>
      <c r="M1322" s="42"/>
      <c r="N1322" s="42"/>
      <c r="O1322" s="42"/>
      <c r="P1322" s="42"/>
      <c r="Q1322" s="42"/>
      <c r="R1322" s="42"/>
      <c r="S1322" s="42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H1322" s="42"/>
      <c r="BI1322" s="42"/>
      <c r="BJ1322" s="42"/>
      <c r="BK1322" s="42"/>
      <c r="BL1322" s="42"/>
      <c r="BM1322" s="42"/>
      <c r="BN1322" s="42"/>
      <c r="BO1322" s="42"/>
      <c r="BP1322" s="42"/>
      <c r="BQ1322" s="42"/>
      <c r="BR1322" s="42"/>
      <c r="BS1322" s="42"/>
      <c r="BT1322" s="42"/>
      <c r="BU1322" s="42"/>
      <c r="BV1322" s="42"/>
      <c r="BW1322" s="42"/>
      <c r="BX1322" s="42"/>
      <c r="BY1322" s="42"/>
      <c r="BZ1322" s="42"/>
      <c r="CA1322" s="42"/>
      <c r="CB1322" s="42"/>
      <c r="CC1322" s="42"/>
      <c r="CD1322" s="42"/>
      <c r="CE1322" s="42"/>
      <c r="CF1322" s="42"/>
      <c r="CG1322" s="42"/>
      <c r="CH1322" s="42"/>
      <c r="CI1322" s="42"/>
      <c r="CJ1322" s="42"/>
      <c r="CK1322" s="42"/>
      <c r="CL1322" s="42"/>
      <c r="CM1322" s="42"/>
      <c r="CN1322" s="42"/>
      <c r="CO1322" s="42"/>
      <c r="CP1322" s="42"/>
      <c r="CQ1322" s="42"/>
      <c r="CR1322" s="42"/>
      <c r="CS1322" s="42"/>
      <c r="CT1322" s="42"/>
      <c r="CU1322" s="42"/>
      <c r="CV1322" s="42"/>
    </row>
    <row r="1323" spans="1:100" x14ac:dyDescent="0.45">
      <c r="A1323" s="42"/>
      <c r="B1323" s="42"/>
      <c r="C1323" s="42"/>
      <c r="D1323" s="42"/>
      <c r="E1323" s="42"/>
      <c r="F1323" s="42"/>
      <c r="G1323" s="42"/>
      <c r="H1323" s="42"/>
      <c r="I1323" s="42"/>
      <c r="J1323" s="42"/>
      <c r="K1323" s="42"/>
      <c r="L1323" s="42"/>
      <c r="M1323" s="42"/>
      <c r="N1323" s="42"/>
      <c r="O1323" s="42"/>
      <c r="P1323" s="42"/>
      <c r="Q1323" s="42"/>
      <c r="R1323" s="42"/>
      <c r="S1323" s="42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S1323" s="42"/>
      <c r="AT1323" s="42"/>
      <c r="AU1323" s="42"/>
      <c r="AV1323" s="42"/>
      <c r="AW1323" s="42"/>
      <c r="AX1323" s="42"/>
      <c r="AY1323" s="42"/>
      <c r="AZ1323" s="42"/>
      <c r="BA1323" s="42"/>
      <c r="BB1323" s="42"/>
      <c r="BC1323" s="42"/>
      <c r="BD1323" s="42"/>
      <c r="BE1323" s="42"/>
      <c r="BF1323" s="42"/>
      <c r="BG1323" s="42"/>
      <c r="BH1323" s="42"/>
      <c r="BI1323" s="42"/>
      <c r="BJ1323" s="42"/>
      <c r="BK1323" s="42"/>
      <c r="BL1323" s="42"/>
      <c r="BM1323" s="42"/>
      <c r="BN1323" s="42"/>
      <c r="BO1323" s="42"/>
      <c r="BP1323" s="42"/>
      <c r="BQ1323" s="42"/>
      <c r="BR1323" s="42"/>
      <c r="BS1323" s="42"/>
      <c r="BT1323" s="42"/>
      <c r="BU1323" s="42"/>
      <c r="BV1323" s="42"/>
      <c r="BW1323" s="42"/>
      <c r="BX1323" s="42"/>
      <c r="BY1323" s="42"/>
      <c r="BZ1323" s="42"/>
      <c r="CA1323" s="42"/>
      <c r="CB1323" s="42"/>
      <c r="CC1323" s="42"/>
      <c r="CD1323" s="42"/>
      <c r="CE1323" s="42"/>
      <c r="CF1323" s="42"/>
      <c r="CG1323" s="42"/>
      <c r="CH1323" s="42"/>
      <c r="CI1323" s="42"/>
      <c r="CJ1323" s="42"/>
      <c r="CK1323" s="42"/>
      <c r="CL1323" s="42"/>
      <c r="CM1323" s="42"/>
      <c r="CN1323" s="42"/>
      <c r="CO1323" s="42"/>
      <c r="CP1323" s="42"/>
      <c r="CQ1323" s="42"/>
      <c r="CR1323" s="42"/>
      <c r="CS1323" s="42"/>
      <c r="CT1323" s="42"/>
      <c r="CU1323" s="42"/>
      <c r="CV1323" s="42"/>
    </row>
    <row r="1324" spans="1:100" x14ac:dyDescent="0.45">
      <c r="A1324" s="42"/>
      <c r="B1324" s="42"/>
      <c r="C1324" s="42"/>
      <c r="D1324" s="42"/>
      <c r="E1324" s="42"/>
      <c r="F1324" s="42"/>
      <c r="G1324" s="42"/>
      <c r="H1324" s="42"/>
      <c r="I1324" s="42"/>
      <c r="J1324" s="42"/>
      <c r="K1324" s="42"/>
      <c r="L1324" s="42"/>
      <c r="M1324" s="42"/>
      <c r="N1324" s="42"/>
      <c r="O1324" s="42"/>
      <c r="P1324" s="42"/>
      <c r="Q1324" s="42"/>
      <c r="R1324" s="42"/>
      <c r="S1324" s="42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H1324" s="42"/>
      <c r="BI1324" s="42"/>
      <c r="BJ1324" s="42"/>
      <c r="BK1324" s="42"/>
      <c r="BL1324" s="42"/>
      <c r="BM1324" s="42"/>
      <c r="BN1324" s="42"/>
      <c r="BO1324" s="42"/>
      <c r="BP1324" s="42"/>
      <c r="BQ1324" s="42"/>
      <c r="BR1324" s="42"/>
      <c r="BS1324" s="42"/>
      <c r="BT1324" s="42"/>
      <c r="BU1324" s="42"/>
      <c r="BV1324" s="42"/>
      <c r="BW1324" s="42"/>
      <c r="BX1324" s="42"/>
      <c r="BY1324" s="42"/>
      <c r="BZ1324" s="42"/>
      <c r="CA1324" s="42"/>
      <c r="CB1324" s="42"/>
      <c r="CC1324" s="42"/>
      <c r="CD1324" s="42"/>
      <c r="CE1324" s="42"/>
      <c r="CF1324" s="42"/>
      <c r="CG1324" s="42"/>
      <c r="CH1324" s="42"/>
      <c r="CI1324" s="42"/>
      <c r="CJ1324" s="42"/>
      <c r="CK1324" s="42"/>
      <c r="CL1324" s="42"/>
      <c r="CM1324" s="42"/>
      <c r="CN1324" s="42"/>
      <c r="CO1324" s="42"/>
      <c r="CP1324" s="42"/>
      <c r="CQ1324" s="42"/>
      <c r="CR1324" s="42"/>
      <c r="CS1324" s="42"/>
      <c r="CT1324" s="42"/>
      <c r="CU1324" s="42"/>
      <c r="CV1324" s="42"/>
    </row>
    <row r="1325" spans="1:100" x14ac:dyDescent="0.45">
      <c r="A1325" s="42"/>
      <c r="B1325" s="42"/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W1325" s="42"/>
      <c r="BX1325" s="42"/>
      <c r="BY1325" s="42"/>
      <c r="BZ1325" s="42"/>
      <c r="CA1325" s="42"/>
      <c r="CB1325" s="42"/>
      <c r="CC1325" s="42"/>
      <c r="CD1325" s="42"/>
      <c r="CE1325" s="42"/>
      <c r="CF1325" s="42"/>
      <c r="CG1325" s="42"/>
      <c r="CH1325" s="42"/>
      <c r="CI1325" s="42"/>
      <c r="CJ1325" s="42"/>
      <c r="CK1325" s="42"/>
      <c r="CL1325" s="42"/>
      <c r="CM1325" s="42"/>
      <c r="CN1325" s="42"/>
      <c r="CO1325" s="42"/>
      <c r="CP1325" s="42"/>
      <c r="CQ1325" s="42"/>
      <c r="CR1325" s="42"/>
      <c r="CS1325" s="42"/>
      <c r="CT1325" s="42"/>
      <c r="CU1325" s="42"/>
      <c r="CV1325" s="42"/>
    </row>
    <row r="1326" spans="1:100" x14ac:dyDescent="0.45">
      <c r="A1326" s="42"/>
      <c r="B1326" s="42"/>
      <c r="C1326" s="42"/>
      <c r="D1326" s="42"/>
      <c r="E1326" s="42"/>
      <c r="F1326" s="42"/>
      <c r="G1326" s="42"/>
      <c r="H1326" s="42"/>
      <c r="I1326" s="42"/>
      <c r="J1326" s="42"/>
      <c r="K1326" s="42"/>
      <c r="L1326" s="42"/>
      <c r="M1326" s="42"/>
      <c r="N1326" s="42"/>
      <c r="O1326" s="42"/>
      <c r="P1326" s="42"/>
      <c r="Q1326" s="42"/>
      <c r="R1326" s="42"/>
      <c r="S1326" s="42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H1326" s="42"/>
      <c r="BI1326" s="42"/>
      <c r="BJ1326" s="42"/>
      <c r="BK1326" s="42"/>
      <c r="BL1326" s="42"/>
      <c r="BM1326" s="42"/>
      <c r="BN1326" s="42"/>
      <c r="BO1326" s="42"/>
      <c r="BP1326" s="42"/>
      <c r="BQ1326" s="42"/>
      <c r="BR1326" s="42"/>
      <c r="BS1326" s="42"/>
      <c r="BT1326" s="42"/>
      <c r="BU1326" s="42"/>
      <c r="BV1326" s="42"/>
      <c r="BW1326" s="42"/>
      <c r="BX1326" s="42"/>
      <c r="BY1326" s="42"/>
      <c r="BZ1326" s="42"/>
      <c r="CA1326" s="42"/>
      <c r="CB1326" s="42"/>
      <c r="CC1326" s="42"/>
      <c r="CD1326" s="42"/>
      <c r="CE1326" s="42"/>
      <c r="CF1326" s="42"/>
      <c r="CG1326" s="42"/>
      <c r="CH1326" s="42"/>
      <c r="CI1326" s="42"/>
      <c r="CJ1326" s="42"/>
      <c r="CK1326" s="42"/>
      <c r="CL1326" s="42"/>
      <c r="CM1326" s="42"/>
      <c r="CN1326" s="42"/>
      <c r="CO1326" s="42"/>
      <c r="CP1326" s="42"/>
      <c r="CQ1326" s="42"/>
      <c r="CR1326" s="42"/>
      <c r="CS1326" s="42"/>
      <c r="CT1326" s="42"/>
      <c r="CU1326" s="42"/>
      <c r="CV1326" s="42"/>
    </row>
    <row r="1327" spans="1:100" x14ac:dyDescent="0.45">
      <c r="A1327" s="42"/>
      <c r="B1327" s="42"/>
      <c r="C1327" s="42"/>
      <c r="D1327" s="42"/>
      <c r="E1327" s="42"/>
      <c r="F1327" s="42"/>
      <c r="G1327" s="42"/>
      <c r="H1327" s="42"/>
      <c r="I1327" s="42"/>
      <c r="J1327" s="42"/>
      <c r="K1327" s="42"/>
      <c r="L1327" s="42"/>
      <c r="M1327" s="42"/>
      <c r="N1327" s="42"/>
      <c r="O1327" s="42"/>
      <c r="P1327" s="42"/>
      <c r="Q1327" s="42"/>
      <c r="R1327" s="42"/>
      <c r="S1327" s="42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H1327" s="42"/>
      <c r="BI1327" s="42"/>
      <c r="BJ1327" s="42"/>
      <c r="BK1327" s="42"/>
      <c r="BL1327" s="42"/>
      <c r="BM1327" s="42"/>
      <c r="BN1327" s="42"/>
      <c r="BO1327" s="42"/>
      <c r="BP1327" s="42"/>
      <c r="BQ1327" s="42"/>
      <c r="BR1327" s="42"/>
      <c r="BS1327" s="42"/>
      <c r="BT1327" s="42"/>
      <c r="BU1327" s="42"/>
      <c r="BV1327" s="42"/>
      <c r="BW1327" s="42"/>
      <c r="BX1327" s="42"/>
      <c r="BY1327" s="42"/>
      <c r="BZ1327" s="42"/>
      <c r="CA1327" s="42"/>
      <c r="CB1327" s="42"/>
      <c r="CC1327" s="42"/>
      <c r="CD1327" s="42"/>
      <c r="CE1327" s="42"/>
      <c r="CF1327" s="42"/>
      <c r="CG1327" s="42"/>
      <c r="CH1327" s="42"/>
      <c r="CI1327" s="42"/>
      <c r="CJ1327" s="42"/>
      <c r="CK1327" s="42"/>
      <c r="CL1327" s="42"/>
      <c r="CM1327" s="42"/>
      <c r="CN1327" s="42"/>
      <c r="CO1327" s="42"/>
      <c r="CP1327" s="42"/>
      <c r="CQ1327" s="42"/>
      <c r="CR1327" s="42"/>
      <c r="CS1327" s="42"/>
      <c r="CT1327" s="42"/>
      <c r="CU1327" s="42"/>
      <c r="CV1327" s="42"/>
    </row>
    <row r="1328" spans="1:100" x14ac:dyDescent="0.45">
      <c r="A1328" s="42"/>
      <c r="B1328" s="42"/>
      <c r="C1328" s="42"/>
      <c r="D1328" s="42"/>
      <c r="E1328" s="42"/>
      <c r="F1328" s="42"/>
      <c r="G1328" s="42"/>
      <c r="H1328" s="42"/>
      <c r="I1328" s="42"/>
      <c r="J1328" s="42"/>
      <c r="K1328" s="42"/>
      <c r="L1328" s="42"/>
      <c r="M1328" s="42"/>
      <c r="N1328" s="42"/>
      <c r="O1328" s="42"/>
      <c r="P1328" s="42"/>
      <c r="Q1328" s="42"/>
      <c r="R1328" s="42"/>
      <c r="S1328" s="42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H1328" s="42"/>
      <c r="BI1328" s="42"/>
      <c r="BJ1328" s="42"/>
      <c r="BK1328" s="42"/>
      <c r="BL1328" s="42"/>
      <c r="BM1328" s="42"/>
      <c r="BN1328" s="42"/>
      <c r="BO1328" s="42"/>
      <c r="BP1328" s="42"/>
      <c r="BQ1328" s="42"/>
      <c r="BR1328" s="42"/>
      <c r="BS1328" s="42"/>
      <c r="BT1328" s="42"/>
      <c r="BU1328" s="42"/>
      <c r="BV1328" s="42"/>
      <c r="BW1328" s="42"/>
      <c r="BX1328" s="42"/>
      <c r="BY1328" s="42"/>
      <c r="BZ1328" s="42"/>
      <c r="CA1328" s="42"/>
      <c r="CB1328" s="42"/>
      <c r="CC1328" s="42"/>
      <c r="CD1328" s="42"/>
      <c r="CE1328" s="42"/>
      <c r="CF1328" s="42"/>
      <c r="CG1328" s="42"/>
      <c r="CH1328" s="42"/>
      <c r="CI1328" s="42"/>
      <c r="CJ1328" s="42"/>
      <c r="CK1328" s="42"/>
      <c r="CL1328" s="42"/>
      <c r="CM1328" s="42"/>
      <c r="CN1328" s="42"/>
      <c r="CO1328" s="42"/>
      <c r="CP1328" s="42"/>
      <c r="CQ1328" s="42"/>
      <c r="CR1328" s="42"/>
      <c r="CS1328" s="42"/>
      <c r="CT1328" s="42"/>
      <c r="CU1328" s="42"/>
      <c r="CV1328" s="42"/>
    </row>
    <row r="1329" spans="1:100" x14ac:dyDescent="0.45">
      <c r="A1329" s="42"/>
      <c r="B1329" s="42"/>
      <c r="C1329" s="42"/>
      <c r="D1329" s="42"/>
      <c r="E1329" s="42"/>
      <c r="F1329" s="42"/>
      <c r="G1329" s="42"/>
      <c r="H1329" s="42"/>
      <c r="I1329" s="42"/>
      <c r="J1329" s="42"/>
      <c r="K1329" s="42"/>
      <c r="L1329" s="42"/>
      <c r="M1329" s="42"/>
      <c r="N1329" s="42"/>
      <c r="O1329" s="42"/>
      <c r="P1329" s="42"/>
      <c r="Q1329" s="42"/>
      <c r="R1329" s="42"/>
      <c r="S1329" s="42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H1329" s="42"/>
      <c r="BI1329" s="42"/>
      <c r="BJ1329" s="42"/>
      <c r="BK1329" s="42"/>
      <c r="BL1329" s="42"/>
      <c r="BM1329" s="42"/>
      <c r="BN1329" s="42"/>
      <c r="BO1329" s="42"/>
      <c r="BP1329" s="42"/>
      <c r="BQ1329" s="42"/>
      <c r="BR1329" s="42"/>
      <c r="BS1329" s="42"/>
      <c r="BT1329" s="42"/>
      <c r="BU1329" s="42"/>
      <c r="BV1329" s="42"/>
      <c r="BW1329" s="42"/>
      <c r="BX1329" s="42"/>
      <c r="BY1329" s="42"/>
      <c r="BZ1329" s="42"/>
      <c r="CA1329" s="42"/>
      <c r="CB1329" s="42"/>
      <c r="CC1329" s="42"/>
      <c r="CD1329" s="42"/>
      <c r="CE1329" s="42"/>
      <c r="CF1329" s="42"/>
      <c r="CG1329" s="42"/>
      <c r="CH1329" s="42"/>
      <c r="CI1329" s="42"/>
      <c r="CJ1329" s="42"/>
      <c r="CK1329" s="42"/>
      <c r="CL1329" s="42"/>
      <c r="CM1329" s="42"/>
      <c r="CN1329" s="42"/>
      <c r="CO1329" s="42"/>
      <c r="CP1329" s="42"/>
      <c r="CQ1329" s="42"/>
      <c r="CR1329" s="42"/>
      <c r="CS1329" s="42"/>
      <c r="CT1329" s="42"/>
      <c r="CU1329" s="42"/>
      <c r="CV1329" s="42"/>
    </row>
    <row r="1330" spans="1:100" x14ac:dyDescent="0.45">
      <c r="A1330" s="42"/>
      <c r="B1330" s="42"/>
      <c r="C1330" s="42"/>
      <c r="D1330" s="42"/>
      <c r="E1330" s="42"/>
      <c r="F1330" s="42"/>
      <c r="G1330" s="42"/>
      <c r="H1330" s="42"/>
      <c r="I1330" s="42"/>
      <c r="J1330" s="42"/>
      <c r="K1330" s="42"/>
      <c r="L1330" s="42"/>
      <c r="M1330" s="42"/>
      <c r="N1330" s="42"/>
      <c r="O1330" s="42"/>
      <c r="P1330" s="42"/>
      <c r="Q1330" s="42"/>
      <c r="R1330" s="42"/>
      <c r="S1330" s="42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H1330" s="42"/>
      <c r="BI1330" s="42"/>
      <c r="BJ1330" s="42"/>
      <c r="BK1330" s="42"/>
      <c r="BL1330" s="42"/>
      <c r="BM1330" s="42"/>
      <c r="BN1330" s="42"/>
      <c r="BO1330" s="42"/>
      <c r="BP1330" s="42"/>
      <c r="BQ1330" s="42"/>
      <c r="BR1330" s="42"/>
      <c r="BS1330" s="42"/>
      <c r="BT1330" s="42"/>
      <c r="BU1330" s="42"/>
      <c r="BV1330" s="42"/>
      <c r="BW1330" s="42"/>
      <c r="BX1330" s="42"/>
      <c r="BY1330" s="42"/>
      <c r="BZ1330" s="42"/>
      <c r="CA1330" s="42"/>
      <c r="CB1330" s="42"/>
      <c r="CC1330" s="42"/>
      <c r="CD1330" s="42"/>
      <c r="CE1330" s="42"/>
      <c r="CF1330" s="42"/>
      <c r="CG1330" s="42"/>
      <c r="CH1330" s="42"/>
      <c r="CI1330" s="42"/>
      <c r="CJ1330" s="42"/>
      <c r="CK1330" s="42"/>
      <c r="CL1330" s="42"/>
      <c r="CM1330" s="42"/>
      <c r="CN1330" s="42"/>
      <c r="CO1330" s="42"/>
      <c r="CP1330" s="42"/>
      <c r="CQ1330" s="42"/>
      <c r="CR1330" s="42"/>
      <c r="CS1330" s="42"/>
      <c r="CT1330" s="42"/>
      <c r="CU1330" s="42"/>
      <c r="CV1330" s="42"/>
    </row>
    <row r="1331" spans="1:100" x14ac:dyDescent="0.45">
      <c r="A1331" s="42"/>
      <c r="B1331" s="42"/>
      <c r="C1331" s="42"/>
      <c r="D1331" s="42"/>
      <c r="E1331" s="42"/>
      <c r="F1331" s="42"/>
      <c r="G1331" s="42"/>
      <c r="H1331" s="42"/>
      <c r="I1331" s="42"/>
      <c r="J1331" s="42"/>
      <c r="K1331" s="42"/>
      <c r="L1331" s="42"/>
      <c r="M1331" s="42"/>
      <c r="N1331" s="42"/>
      <c r="O1331" s="42"/>
      <c r="P1331" s="42"/>
      <c r="Q1331" s="42"/>
      <c r="R1331" s="42"/>
      <c r="S1331" s="42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S1331" s="42"/>
      <c r="AT1331" s="42"/>
      <c r="AU1331" s="42"/>
      <c r="AV1331" s="42"/>
      <c r="AW1331" s="42"/>
      <c r="AX1331" s="42"/>
      <c r="AY1331" s="42"/>
      <c r="AZ1331" s="42"/>
      <c r="BA1331" s="42"/>
      <c r="BB1331" s="42"/>
      <c r="BC1331" s="42"/>
      <c r="BD1331" s="42"/>
      <c r="BE1331" s="42"/>
      <c r="BF1331" s="42"/>
      <c r="BG1331" s="42"/>
      <c r="BH1331" s="42"/>
      <c r="BI1331" s="42"/>
      <c r="BJ1331" s="42"/>
      <c r="BK1331" s="42"/>
      <c r="BL1331" s="42"/>
      <c r="BM1331" s="42"/>
      <c r="BN1331" s="42"/>
      <c r="BO1331" s="42"/>
      <c r="BP1331" s="42"/>
      <c r="BQ1331" s="42"/>
      <c r="BR1331" s="42"/>
      <c r="BS1331" s="42"/>
      <c r="BT1331" s="42"/>
      <c r="BU1331" s="42"/>
      <c r="BV1331" s="42"/>
      <c r="BW1331" s="42"/>
      <c r="BX1331" s="42"/>
      <c r="BY1331" s="42"/>
      <c r="BZ1331" s="42"/>
      <c r="CA1331" s="42"/>
      <c r="CB1331" s="42"/>
      <c r="CC1331" s="42"/>
      <c r="CD1331" s="42"/>
      <c r="CE1331" s="42"/>
      <c r="CF1331" s="42"/>
      <c r="CG1331" s="42"/>
      <c r="CH1331" s="42"/>
      <c r="CI1331" s="42"/>
      <c r="CJ1331" s="42"/>
      <c r="CK1331" s="42"/>
      <c r="CL1331" s="42"/>
      <c r="CM1331" s="42"/>
      <c r="CN1331" s="42"/>
      <c r="CO1331" s="42"/>
      <c r="CP1331" s="42"/>
      <c r="CQ1331" s="42"/>
      <c r="CR1331" s="42"/>
      <c r="CS1331" s="42"/>
      <c r="CT1331" s="42"/>
      <c r="CU1331" s="42"/>
      <c r="CV1331" s="42"/>
    </row>
    <row r="1332" spans="1:100" x14ac:dyDescent="0.45">
      <c r="A1332" s="42"/>
      <c r="B1332" s="42"/>
      <c r="C1332" s="42"/>
      <c r="D1332" s="42"/>
      <c r="E1332" s="42"/>
      <c r="F1332" s="42"/>
      <c r="G1332" s="42"/>
      <c r="H1332" s="42"/>
      <c r="I1332" s="42"/>
      <c r="J1332" s="42"/>
      <c r="K1332" s="42"/>
      <c r="L1332" s="42"/>
      <c r="M1332" s="42"/>
      <c r="N1332" s="42"/>
      <c r="O1332" s="42"/>
      <c r="P1332" s="42"/>
      <c r="Q1332" s="42"/>
      <c r="R1332" s="42"/>
      <c r="S1332" s="42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H1332" s="42"/>
      <c r="BI1332" s="42"/>
      <c r="BJ1332" s="42"/>
      <c r="BK1332" s="42"/>
      <c r="BL1332" s="42"/>
      <c r="BM1332" s="42"/>
      <c r="BN1332" s="42"/>
      <c r="BO1332" s="42"/>
      <c r="BP1332" s="42"/>
      <c r="BQ1332" s="42"/>
      <c r="BR1332" s="42"/>
      <c r="BS1332" s="42"/>
      <c r="BT1332" s="42"/>
      <c r="BU1332" s="42"/>
      <c r="BV1332" s="42"/>
      <c r="BW1332" s="42"/>
      <c r="BX1332" s="42"/>
      <c r="BY1332" s="42"/>
      <c r="BZ1332" s="42"/>
      <c r="CA1332" s="42"/>
      <c r="CB1332" s="42"/>
      <c r="CC1332" s="42"/>
      <c r="CD1332" s="42"/>
      <c r="CE1332" s="42"/>
      <c r="CF1332" s="42"/>
      <c r="CG1332" s="42"/>
      <c r="CH1332" s="42"/>
      <c r="CI1332" s="42"/>
      <c r="CJ1332" s="42"/>
      <c r="CK1332" s="42"/>
      <c r="CL1332" s="42"/>
      <c r="CM1332" s="42"/>
      <c r="CN1332" s="42"/>
      <c r="CO1332" s="42"/>
      <c r="CP1332" s="42"/>
      <c r="CQ1332" s="42"/>
      <c r="CR1332" s="42"/>
      <c r="CS1332" s="42"/>
      <c r="CT1332" s="42"/>
      <c r="CU1332" s="42"/>
      <c r="CV1332" s="42"/>
    </row>
    <row r="1333" spans="1:100" x14ac:dyDescent="0.45">
      <c r="A1333" s="42"/>
      <c r="B1333" s="42"/>
      <c r="C1333" s="42"/>
      <c r="D1333" s="42"/>
      <c r="E1333" s="42"/>
      <c r="F1333" s="42"/>
      <c r="G1333" s="42"/>
      <c r="H1333" s="42"/>
      <c r="I1333" s="42"/>
      <c r="J1333" s="42"/>
      <c r="K1333" s="42"/>
      <c r="L1333" s="42"/>
      <c r="M1333" s="42"/>
      <c r="N1333" s="42"/>
      <c r="O1333" s="42"/>
      <c r="P1333" s="42"/>
      <c r="Q1333" s="42"/>
      <c r="R1333" s="42"/>
      <c r="S1333" s="42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H1333" s="42"/>
      <c r="BI1333" s="42"/>
      <c r="BJ1333" s="42"/>
      <c r="BK1333" s="42"/>
      <c r="BL1333" s="42"/>
      <c r="BM1333" s="42"/>
      <c r="BN1333" s="42"/>
      <c r="BO1333" s="42"/>
      <c r="BP1333" s="42"/>
      <c r="BQ1333" s="42"/>
      <c r="BR1333" s="42"/>
      <c r="BS1333" s="42"/>
      <c r="BT1333" s="42"/>
      <c r="BU1333" s="42"/>
      <c r="BV1333" s="42"/>
      <c r="BW1333" s="42"/>
      <c r="BX1333" s="42"/>
      <c r="BY1333" s="42"/>
      <c r="BZ1333" s="42"/>
      <c r="CA1333" s="42"/>
      <c r="CB1333" s="42"/>
      <c r="CC1333" s="42"/>
      <c r="CD1333" s="42"/>
      <c r="CE1333" s="42"/>
      <c r="CF1333" s="42"/>
      <c r="CG1333" s="42"/>
      <c r="CH1333" s="42"/>
      <c r="CI1333" s="42"/>
      <c r="CJ1333" s="42"/>
      <c r="CK1333" s="42"/>
      <c r="CL1333" s="42"/>
      <c r="CM1333" s="42"/>
      <c r="CN1333" s="42"/>
      <c r="CO1333" s="42"/>
      <c r="CP1333" s="42"/>
      <c r="CQ1333" s="42"/>
      <c r="CR1333" s="42"/>
      <c r="CS1333" s="42"/>
      <c r="CT1333" s="42"/>
      <c r="CU1333" s="42"/>
      <c r="CV1333" s="42"/>
    </row>
    <row r="1334" spans="1:100" x14ac:dyDescent="0.45">
      <c r="A1334" s="42"/>
      <c r="B1334" s="42"/>
      <c r="C1334" s="42"/>
      <c r="D1334" s="42"/>
      <c r="E1334" s="42"/>
      <c r="F1334" s="42"/>
      <c r="G1334" s="42"/>
      <c r="H1334" s="42"/>
      <c r="I1334" s="42"/>
      <c r="J1334" s="42"/>
      <c r="K1334" s="42"/>
      <c r="L1334" s="42"/>
      <c r="M1334" s="42"/>
      <c r="N1334" s="42"/>
      <c r="O1334" s="42"/>
      <c r="P1334" s="42"/>
      <c r="Q1334" s="42"/>
      <c r="R1334" s="42"/>
      <c r="S1334" s="42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S1334" s="42"/>
      <c r="AT1334" s="42"/>
      <c r="AU1334" s="42"/>
      <c r="AV1334" s="42"/>
      <c r="AW1334" s="42"/>
      <c r="AX1334" s="42"/>
      <c r="AY1334" s="42"/>
      <c r="AZ1334" s="42"/>
      <c r="BA1334" s="42"/>
      <c r="BB1334" s="42"/>
      <c r="BC1334" s="42"/>
      <c r="BD1334" s="42"/>
      <c r="BE1334" s="42"/>
      <c r="BF1334" s="42"/>
      <c r="BG1334" s="42"/>
      <c r="BH1334" s="42"/>
      <c r="BI1334" s="42"/>
      <c r="BJ1334" s="42"/>
      <c r="BK1334" s="42"/>
      <c r="BL1334" s="42"/>
      <c r="BM1334" s="42"/>
      <c r="BN1334" s="42"/>
      <c r="BO1334" s="42"/>
      <c r="BP1334" s="42"/>
      <c r="BQ1334" s="42"/>
      <c r="BR1334" s="42"/>
      <c r="BS1334" s="42"/>
      <c r="BT1334" s="42"/>
      <c r="BU1334" s="42"/>
      <c r="BV1334" s="42"/>
      <c r="BW1334" s="42"/>
      <c r="BX1334" s="42"/>
      <c r="BY1334" s="42"/>
      <c r="BZ1334" s="42"/>
      <c r="CA1334" s="42"/>
      <c r="CB1334" s="42"/>
      <c r="CC1334" s="42"/>
      <c r="CD1334" s="42"/>
      <c r="CE1334" s="42"/>
      <c r="CF1334" s="42"/>
      <c r="CG1334" s="42"/>
      <c r="CH1334" s="42"/>
      <c r="CI1334" s="42"/>
      <c r="CJ1334" s="42"/>
      <c r="CK1334" s="42"/>
      <c r="CL1334" s="42"/>
      <c r="CM1334" s="42"/>
      <c r="CN1334" s="42"/>
      <c r="CO1334" s="42"/>
      <c r="CP1334" s="42"/>
      <c r="CQ1334" s="42"/>
      <c r="CR1334" s="42"/>
      <c r="CS1334" s="42"/>
      <c r="CT1334" s="42"/>
      <c r="CU1334" s="42"/>
      <c r="CV1334" s="42"/>
    </row>
    <row r="1335" spans="1:100" x14ac:dyDescent="0.45">
      <c r="A1335" s="42"/>
      <c r="B1335" s="42"/>
      <c r="C1335" s="42"/>
      <c r="D1335" s="42"/>
      <c r="E1335" s="42"/>
      <c r="F1335" s="42"/>
      <c r="G1335" s="42"/>
      <c r="H1335" s="42"/>
      <c r="I1335" s="42"/>
      <c r="J1335" s="42"/>
      <c r="K1335" s="42"/>
      <c r="L1335" s="42"/>
      <c r="M1335" s="42"/>
      <c r="N1335" s="42"/>
      <c r="O1335" s="42"/>
      <c r="P1335" s="42"/>
      <c r="Q1335" s="42"/>
      <c r="R1335" s="42"/>
      <c r="S1335" s="42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H1335" s="42"/>
      <c r="BI1335" s="42"/>
      <c r="BJ1335" s="42"/>
      <c r="BK1335" s="42"/>
      <c r="BL1335" s="42"/>
      <c r="BM1335" s="42"/>
      <c r="BN1335" s="42"/>
      <c r="BO1335" s="42"/>
      <c r="BP1335" s="42"/>
      <c r="BQ1335" s="42"/>
      <c r="BR1335" s="42"/>
      <c r="BS1335" s="42"/>
      <c r="BT1335" s="42"/>
      <c r="BU1335" s="42"/>
      <c r="BV1335" s="42"/>
      <c r="BW1335" s="42"/>
      <c r="BX1335" s="42"/>
      <c r="BY1335" s="42"/>
      <c r="BZ1335" s="42"/>
      <c r="CA1335" s="42"/>
      <c r="CB1335" s="42"/>
      <c r="CC1335" s="42"/>
      <c r="CD1335" s="42"/>
      <c r="CE1335" s="42"/>
      <c r="CF1335" s="42"/>
      <c r="CG1335" s="42"/>
      <c r="CH1335" s="42"/>
      <c r="CI1335" s="42"/>
      <c r="CJ1335" s="42"/>
      <c r="CK1335" s="42"/>
      <c r="CL1335" s="42"/>
      <c r="CM1335" s="42"/>
      <c r="CN1335" s="42"/>
      <c r="CO1335" s="42"/>
      <c r="CP1335" s="42"/>
      <c r="CQ1335" s="42"/>
      <c r="CR1335" s="42"/>
      <c r="CS1335" s="42"/>
      <c r="CT1335" s="42"/>
      <c r="CU1335" s="42"/>
      <c r="CV1335" s="42"/>
    </row>
    <row r="1336" spans="1:100" x14ac:dyDescent="0.45">
      <c r="A1336" s="42"/>
      <c r="B1336" s="42"/>
      <c r="C1336" s="42"/>
      <c r="D1336" s="42"/>
      <c r="E1336" s="42"/>
      <c r="F1336" s="42"/>
      <c r="G1336" s="42"/>
      <c r="H1336" s="42"/>
      <c r="I1336" s="42"/>
      <c r="J1336" s="42"/>
      <c r="K1336" s="42"/>
      <c r="L1336" s="42"/>
      <c r="M1336" s="42"/>
      <c r="N1336" s="42"/>
      <c r="O1336" s="42"/>
      <c r="P1336" s="42"/>
      <c r="Q1336" s="42"/>
      <c r="R1336" s="42"/>
      <c r="S1336" s="42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H1336" s="42"/>
      <c r="BI1336" s="42"/>
      <c r="BJ1336" s="42"/>
      <c r="BK1336" s="42"/>
      <c r="BL1336" s="42"/>
      <c r="BM1336" s="42"/>
      <c r="BN1336" s="42"/>
      <c r="BO1336" s="42"/>
      <c r="BP1336" s="42"/>
      <c r="BQ1336" s="42"/>
      <c r="BR1336" s="42"/>
      <c r="BS1336" s="42"/>
      <c r="BT1336" s="42"/>
      <c r="BU1336" s="42"/>
      <c r="BV1336" s="42"/>
      <c r="BW1336" s="42"/>
      <c r="BX1336" s="42"/>
      <c r="BY1336" s="42"/>
      <c r="BZ1336" s="42"/>
      <c r="CA1336" s="42"/>
      <c r="CB1336" s="42"/>
      <c r="CC1336" s="42"/>
      <c r="CD1336" s="42"/>
      <c r="CE1336" s="42"/>
      <c r="CF1336" s="42"/>
      <c r="CG1336" s="42"/>
      <c r="CH1336" s="42"/>
      <c r="CI1336" s="42"/>
      <c r="CJ1336" s="42"/>
      <c r="CK1336" s="42"/>
      <c r="CL1336" s="42"/>
      <c r="CM1336" s="42"/>
      <c r="CN1336" s="42"/>
      <c r="CO1336" s="42"/>
      <c r="CP1336" s="42"/>
      <c r="CQ1336" s="42"/>
      <c r="CR1336" s="42"/>
      <c r="CS1336" s="42"/>
      <c r="CT1336" s="42"/>
      <c r="CU1336" s="42"/>
      <c r="CV1336" s="42"/>
    </row>
    <row r="1337" spans="1:100" x14ac:dyDescent="0.45">
      <c r="A1337" s="42"/>
      <c r="B1337" s="42"/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W1337" s="42"/>
      <c r="BX1337" s="42"/>
      <c r="BY1337" s="42"/>
      <c r="BZ1337" s="42"/>
      <c r="CA1337" s="42"/>
      <c r="CB1337" s="42"/>
      <c r="CC1337" s="42"/>
      <c r="CD1337" s="42"/>
      <c r="CE1337" s="42"/>
      <c r="CF1337" s="42"/>
      <c r="CG1337" s="42"/>
      <c r="CH1337" s="42"/>
      <c r="CI1337" s="42"/>
      <c r="CJ1337" s="42"/>
      <c r="CK1337" s="42"/>
      <c r="CL1337" s="42"/>
      <c r="CM1337" s="42"/>
      <c r="CN1337" s="42"/>
      <c r="CO1337" s="42"/>
      <c r="CP1337" s="42"/>
      <c r="CQ1337" s="42"/>
      <c r="CR1337" s="42"/>
      <c r="CS1337" s="42"/>
      <c r="CT1337" s="42"/>
      <c r="CU1337" s="42"/>
      <c r="CV1337" s="42"/>
    </row>
    <row r="1338" spans="1:100" x14ac:dyDescent="0.45">
      <c r="A1338" s="42"/>
      <c r="B1338" s="42"/>
      <c r="C1338" s="42"/>
      <c r="D1338" s="42"/>
      <c r="E1338" s="42"/>
      <c r="F1338" s="42"/>
      <c r="G1338" s="42"/>
      <c r="H1338" s="42"/>
      <c r="I1338" s="42"/>
      <c r="J1338" s="42"/>
      <c r="K1338" s="42"/>
      <c r="L1338" s="42"/>
      <c r="M1338" s="42"/>
      <c r="N1338" s="42"/>
      <c r="O1338" s="42"/>
      <c r="P1338" s="42"/>
      <c r="Q1338" s="42"/>
      <c r="R1338" s="42"/>
      <c r="S1338" s="42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H1338" s="42"/>
      <c r="BI1338" s="42"/>
      <c r="BJ1338" s="42"/>
      <c r="BK1338" s="42"/>
      <c r="BL1338" s="42"/>
      <c r="BM1338" s="42"/>
      <c r="BN1338" s="42"/>
      <c r="BO1338" s="42"/>
      <c r="BP1338" s="42"/>
      <c r="BQ1338" s="42"/>
      <c r="BR1338" s="42"/>
      <c r="BS1338" s="42"/>
      <c r="BT1338" s="42"/>
      <c r="BU1338" s="42"/>
      <c r="BV1338" s="42"/>
      <c r="BW1338" s="42"/>
      <c r="BX1338" s="42"/>
      <c r="BY1338" s="42"/>
      <c r="BZ1338" s="42"/>
      <c r="CA1338" s="42"/>
      <c r="CB1338" s="42"/>
      <c r="CC1338" s="42"/>
      <c r="CD1338" s="42"/>
      <c r="CE1338" s="42"/>
      <c r="CF1338" s="42"/>
      <c r="CG1338" s="42"/>
      <c r="CH1338" s="42"/>
      <c r="CI1338" s="42"/>
      <c r="CJ1338" s="42"/>
      <c r="CK1338" s="42"/>
      <c r="CL1338" s="42"/>
      <c r="CM1338" s="42"/>
      <c r="CN1338" s="42"/>
      <c r="CO1338" s="42"/>
      <c r="CP1338" s="42"/>
      <c r="CQ1338" s="42"/>
      <c r="CR1338" s="42"/>
      <c r="CS1338" s="42"/>
      <c r="CT1338" s="42"/>
      <c r="CU1338" s="42"/>
      <c r="CV1338" s="42"/>
    </row>
    <row r="1339" spans="1:100" x14ac:dyDescent="0.45">
      <c r="A1339" s="42"/>
      <c r="B1339" s="42"/>
      <c r="C1339" s="42"/>
      <c r="D1339" s="42"/>
      <c r="E1339" s="42"/>
      <c r="F1339" s="42"/>
      <c r="G1339" s="42"/>
      <c r="H1339" s="42"/>
      <c r="I1339" s="42"/>
      <c r="J1339" s="42"/>
      <c r="K1339" s="42"/>
      <c r="L1339" s="42"/>
      <c r="M1339" s="42"/>
      <c r="N1339" s="42"/>
      <c r="O1339" s="42"/>
      <c r="P1339" s="42"/>
      <c r="Q1339" s="42"/>
      <c r="R1339" s="42"/>
      <c r="S1339" s="42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H1339" s="42"/>
      <c r="BI1339" s="42"/>
      <c r="BJ1339" s="42"/>
      <c r="BK1339" s="42"/>
      <c r="BL1339" s="42"/>
      <c r="BM1339" s="42"/>
      <c r="BN1339" s="42"/>
      <c r="BO1339" s="42"/>
      <c r="BP1339" s="42"/>
      <c r="BQ1339" s="42"/>
      <c r="BR1339" s="42"/>
      <c r="BS1339" s="42"/>
      <c r="BT1339" s="42"/>
      <c r="BU1339" s="42"/>
      <c r="BV1339" s="42"/>
      <c r="BW1339" s="42"/>
      <c r="BX1339" s="42"/>
      <c r="BY1339" s="42"/>
      <c r="BZ1339" s="42"/>
      <c r="CA1339" s="42"/>
      <c r="CB1339" s="42"/>
      <c r="CC1339" s="42"/>
      <c r="CD1339" s="42"/>
      <c r="CE1339" s="42"/>
      <c r="CF1339" s="42"/>
      <c r="CG1339" s="42"/>
      <c r="CH1339" s="42"/>
      <c r="CI1339" s="42"/>
      <c r="CJ1339" s="42"/>
      <c r="CK1339" s="42"/>
      <c r="CL1339" s="42"/>
      <c r="CM1339" s="42"/>
      <c r="CN1339" s="42"/>
      <c r="CO1339" s="42"/>
      <c r="CP1339" s="42"/>
      <c r="CQ1339" s="42"/>
      <c r="CR1339" s="42"/>
      <c r="CS1339" s="42"/>
      <c r="CT1339" s="42"/>
      <c r="CU1339" s="42"/>
      <c r="CV1339" s="42"/>
    </row>
    <row r="1340" spans="1:100" x14ac:dyDescent="0.45">
      <c r="A1340" s="42"/>
      <c r="B1340" s="42"/>
      <c r="C1340" s="42"/>
      <c r="D1340" s="42"/>
      <c r="E1340" s="42"/>
      <c r="F1340" s="42"/>
      <c r="G1340" s="42"/>
      <c r="H1340" s="42"/>
      <c r="I1340" s="42"/>
      <c r="J1340" s="42"/>
      <c r="K1340" s="42"/>
      <c r="L1340" s="42"/>
      <c r="M1340" s="42"/>
      <c r="N1340" s="42"/>
      <c r="O1340" s="42"/>
      <c r="P1340" s="42"/>
      <c r="Q1340" s="42"/>
      <c r="R1340" s="42"/>
      <c r="S1340" s="42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H1340" s="42"/>
      <c r="BI1340" s="42"/>
      <c r="BJ1340" s="42"/>
      <c r="BK1340" s="42"/>
      <c r="BL1340" s="42"/>
      <c r="BM1340" s="42"/>
      <c r="BN1340" s="42"/>
      <c r="BO1340" s="42"/>
      <c r="BP1340" s="42"/>
      <c r="BQ1340" s="42"/>
      <c r="BR1340" s="42"/>
      <c r="BS1340" s="42"/>
      <c r="BT1340" s="42"/>
      <c r="BU1340" s="42"/>
      <c r="BV1340" s="42"/>
      <c r="BW1340" s="42"/>
      <c r="BX1340" s="42"/>
      <c r="BY1340" s="42"/>
      <c r="BZ1340" s="42"/>
      <c r="CA1340" s="42"/>
      <c r="CB1340" s="42"/>
      <c r="CC1340" s="42"/>
      <c r="CD1340" s="42"/>
      <c r="CE1340" s="42"/>
      <c r="CF1340" s="42"/>
      <c r="CG1340" s="42"/>
      <c r="CH1340" s="42"/>
      <c r="CI1340" s="42"/>
      <c r="CJ1340" s="42"/>
      <c r="CK1340" s="42"/>
      <c r="CL1340" s="42"/>
      <c r="CM1340" s="42"/>
      <c r="CN1340" s="42"/>
      <c r="CO1340" s="42"/>
      <c r="CP1340" s="42"/>
      <c r="CQ1340" s="42"/>
      <c r="CR1340" s="42"/>
      <c r="CS1340" s="42"/>
      <c r="CT1340" s="42"/>
      <c r="CU1340" s="42"/>
      <c r="CV1340" s="42"/>
    </row>
    <row r="1341" spans="1:100" x14ac:dyDescent="0.45">
      <c r="A1341" s="42"/>
      <c r="B1341" s="42"/>
      <c r="C1341" s="42"/>
      <c r="D1341" s="42"/>
      <c r="E1341" s="42"/>
      <c r="F1341" s="42"/>
      <c r="G1341" s="42"/>
      <c r="H1341" s="42"/>
      <c r="I1341" s="42"/>
      <c r="J1341" s="42"/>
      <c r="K1341" s="42"/>
      <c r="L1341" s="42"/>
      <c r="M1341" s="42"/>
      <c r="N1341" s="42"/>
      <c r="O1341" s="42"/>
      <c r="P1341" s="42"/>
      <c r="Q1341" s="42"/>
      <c r="R1341" s="42"/>
      <c r="S1341" s="42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H1341" s="42"/>
      <c r="BI1341" s="42"/>
      <c r="BJ1341" s="42"/>
      <c r="BK1341" s="42"/>
      <c r="BL1341" s="42"/>
      <c r="BM1341" s="42"/>
      <c r="BN1341" s="42"/>
      <c r="BO1341" s="42"/>
      <c r="BP1341" s="42"/>
      <c r="BQ1341" s="42"/>
      <c r="BR1341" s="42"/>
      <c r="BS1341" s="42"/>
      <c r="BT1341" s="42"/>
      <c r="BU1341" s="42"/>
      <c r="BV1341" s="42"/>
      <c r="BW1341" s="42"/>
      <c r="BX1341" s="42"/>
      <c r="BY1341" s="42"/>
      <c r="BZ1341" s="42"/>
      <c r="CA1341" s="42"/>
      <c r="CB1341" s="42"/>
      <c r="CC1341" s="42"/>
      <c r="CD1341" s="42"/>
      <c r="CE1341" s="42"/>
      <c r="CF1341" s="42"/>
      <c r="CG1341" s="42"/>
      <c r="CH1341" s="42"/>
      <c r="CI1341" s="42"/>
      <c r="CJ1341" s="42"/>
      <c r="CK1341" s="42"/>
      <c r="CL1341" s="42"/>
      <c r="CM1341" s="42"/>
      <c r="CN1341" s="42"/>
      <c r="CO1341" s="42"/>
      <c r="CP1341" s="42"/>
      <c r="CQ1341" s="42"/>
      <c r="CR1341" s="42"/>
      <c r="CS1341" s="42"/>
      <c r="CT1341" s="42"/>
      <c r="CU1341" s="42"/>
      <c r="CV1341" s="42"/>
    </row>
    <row r="1342" spans="1:100" x14ac:dyDescent="0.45">
      <c r="A1342" s="42"/>
      <c r="B1342" s="42"/>
      <c r="C1342" s="42"/>
      <c r="D1342" s="42"/>
      <c r="E1342" s="42"/>
      <c r="F1342" s="42"/>
      <c r="G1342" s="42"/>
      <c r="H1342" s="42"/>
      <c r="I1342" s="42"/>
      <c r="J1342" s="42"/>
      <c r="K1342" s="42"/>
      <c r="L1342" s="42"/>
      <c r="M1342" s="42"/>
      <c r="N1342" s="42"/>
      <c r="O1342" s="42"/>
      <c r="P1342" s="42"/>
      <c r="Q1342" s="42"/>
      <c r="R1342" s="42"/>
      <c r="S1342" s="42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H1342" s="42"/>
      <c r="BI1342" s="42"/>
      <c r="BJ1342" s="42"/>
      <c r="BK1342" s="42"/>
      <c r="BL1342" s="42"/>
      <c r="BM1342" s="42"/>
      <c r="BN1342" s="42"/>
      <c r="BO1342" s="42"/>
      <c r="BP1342" s="42"/>
      <c r="BQ1342" s="42"/>
      <c r="BR1342" s="42"/>
      <c r="BS1342" s="42"/>
      <c r="BT1342" s="42"/>
      <c r="BU1342" s="42"/>
      <c r="BV1342" s="42"/>
      <c r="BW1342" s="42"/>
      <c r="BX1342" s="42"/>
      <c r="BY1342" s="42"/>
      <c r="BZ1342" s="42"/>
      <c r="CA1342" s="42"/>
      <c r="CB1342" s="42"/>
      <c r="CC1342" s="42"/>
      <c r="CD1342" s="42"/>
      <c r="CE1342" s="42"/>
      <c r="CF1342" s="42"/>
      <c r="CG1342" s="42"/>
      <c r="CH1342" s="42"/>
      <c r="CI1342" s="42"/>
      <c r="CJ1342" s="42"/>
      <c r="CK1342" s="42"/>
      <c r="CL1342" s="42"/>
      <c r="CM1342" s="42"/>
      <c r="CN1342" s="42"/>
      <c r="CO1342" s="42"/>
      <c r="CP1342" s="42"/>
      <c r="CQ1342" s="42"/>
      <c r="CR1342" s="42"/>
      <c r="CS1342" s="42"/>
      <c r="CT1342" s="42"/>
      <c r="CU1342" s="42"/>
      <c r="CV1342" s="42"/>
    </row>
    <row r="1343" spans="1:100" x14ac:dyDescent="0.45">
      <c r="A1343" s="42"/>
      <c r="B1343" s="42"/>
      <c r="C1343" s="42"/>
      <c r="D1343" s="42"/>
      <c r="E1343" s="42"/>
      <c r="F1343" s="42"/>
      <c r="G1343" s="42"/>
      <c r="H1343" s="42"/>
      <c r="I1343" s="42"/>
      <c r="J1343" s="42"/>
      <c r="K1343" s="42"/>
      <c r="L1343" s="42"/>
      <c r="M1343" s="42"/>
      <c r="N1343" s="42"/>
      <c r="O1343" s="42"/>
      <c r="P1343" s="42"/>
      <c r="Q1343" s="42"/>
      <c r="R1343" s="42"/>
      <c r="S1343" s="42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H1343" s="42"/>
      <c r="BI1343" s="42"/>
      <c r="BJ1343" s="42"/>
      <c r="BK1343" s="42"/>
      <c r="BL1343" s="42"/>
      <c r="BM1343" s="42"/>
      <c r="BN1343" s="42"/>
      <c r="BO1343" s="42"/>
      <c r="BP1343" s="42"/>
      <c r="BQ1343" s="42"/>
      <c r="BR1343" s="42"/>
      <c r="BS1343" s="42"/>
      <c r="BT1343" s="42"/>
      <c r="BU1343" s="42"/>
      <c r="BV1343" s="42"/>
      <c r="BW1343" s="42"/>
      <c r="BX1343" s="42"/>
      <c r="BY1343" s="42"/>
      <c r="BZ1343" s="42"/>
      <c r="CA1343" s="42"/>
      <c r="CB1343" s="42"/>
      <c r="CC1343" s="42"/>
      <c r="CD1343" s="42"/>
      <c r="CE1343" s="42"/>
      <c r="CF1343" s="42"/>
      <c r="CG1343" s="42"/>
      <c r="CH1343" s="42"/>
      <c r="CI1343" s="42"/>
      <c r="CJ1343" s="42"/>
      <c r="CK1343" s="42"/>
      <c r="CL1343" s="42"/>
      <c r="CM1343" s="42"/>
      <c r="CN1343" s="42"/>
      <c r="CO1343" s="42"/>
      <c r="CP1343" s="42"/>
      <c r="CQ1343" s="42"/>
      <c r="CR1343" s="42"/>
      <c r="CS1343" s="42"/>
      <c r="CT1343" s="42"/>
      <c r="CU1343" s="42"/>
      <c r="CV1343" s="42"/>
    </row>
    <row r="1344" spans="1:100" x14ac:dyDescent="0.45">
      <c r="A1344" s="42"/>
      <c r="B1344" s="42"/>
      <c r="C1344" s="42"/>
      <c r="D1344" s="42"/>
      <c r="E1344" s="42"/>
      <c r="F1344" s="42"/>
      <c r="G1344" s="42"/>
      <c r="H1344" s="42"/>
      <c r="I1344" s="42"/>
      <c r="J1344" s="42"/>
      <c r="K1344" s="42"/>
      <c r="L1344" s="42"/>
      <c r="M1344" s="42"/>
      <c r="N1344" s="42"/>
      <c r="O1344" s="42"/>
      <c r="P1344" s="42"/>
      <c r="Q1344" s="42"/>
      <c r="R1344" s="42"/>
      <c r="S1344" s="42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H1344" s="42"/>
      <c r="BI1344" s="42"/>
      <c r="BJ1344" s="42"/>
      <c r="BK1344" s="42"/>
      <c r="BL1344" s="42"/>
      <c r="BM1344" s="42"/>
      <c r="BN1344" s="42"/>
      <c r="BO1344" s="42"/>
      <c r="BP1344" s="42"/>
      <c r="BQ1344" s="42"/>
      <c r="BR1344" s="42"/>
      <c r="BS1344" s="42"/>
      <c r="BT1344" s="42"/>
      <c r="BU1344" s="42"/>
      <c r="BV1344" s="42"/>
      <c r="BW1344" s="42"/>
      <c r="BX1344" s="42"/>
      <c r="BY1344" s="42"/>
      <c r="BZ1344" s="42"/>
      <c r="CA1344" s="42"/>
      <c r="CB1344" s="42"/>
      <c r="CC1344" s="42"/>
      <c r="CD1344" s="42"/>
      <c r="CE1344" s="42"/>
      <c r="CF1344" s="42"/>
      <c r="CG1344" s="42"/>
      <c r="CH1344" s="42"/>
      <c r="CI1344" s="42"/>
      <c r="CJ1344" s="42"/>
      <c r="CK1344" s="42"/>
      <c r="CL1344" s="42"/>
      <c r="CM1344" s="42"/>
      <c r="CN1344" s="42"/>
      <c r="CO1344" s="42"/>
      <c r="CP1344" s="42"/>
      <c r="CQ1344" s="42"/>
      <c r="CR1344" s="42"/>
      <c r="CS1344" s="42"/>
      <c r="CT1344" s="42"/>
      <c r="CU1344" s="42"/>
      <c r="CV1344" s="42"/>
    </row>
    <row r="1345" spans="1:100" x14ac:dyDescent="0.45">
      <c r="A1345" s="42"/>
      <c r="B1345" s="42"/>
      <c r="C1345" s="42"/>
      <c r="D1345" s="42"/>
      <c r="E1345" s="42"/>
      <c r="F1345" s="42"/>
      <c r="G1345" s="42"/>
      <c r="H1345" s="42"/>
      <c r="I1345" s="42"/>
      <c r="J1345" s="42"/>
      <c r="K1345" s="42"/>
      <c r="L1345" s="42"/>
      <c r="M1345" s="42"/>
      <c r="N1345" s="42"/>
      <c r="O1345" s="42"/>
      <c r="P1345" s="42"/>
      <c r="Q1345" s="42"/>
      <c r="R1345" s="42"/>
      <c r="S1345" s="42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H1345" s="42"/>
      <c r="BI1345" s="42"/>
      <c r="BJ1345" s="42"/>
      <c r="BK1345" s="42"/>
      <c r="BL1345" s="42"/>
      <c r="BM1345" s="42"/>
      <c r="BN1345" s="42"/>
      <c r="BO1345" s="42"/>
      <c r="BP1345" s="42"/>
      <c r="BQ1345" s="42"/>
      <c r="BR1345" s="42"/>
      <c r="BS1345" s="42"/>
      <c r="BT1345" s="42"/>
      <c r="BU1345" s="42"/>
      <c r="BV1345" s="42"/>
      <c r="BW1345" s="42"/>
      <c r="BX1345" s="42"/>
      <c r="BY1345" s="42"/>
      <c r="BZ1345" s="42"/>
      <c r="CA1345" s="42"/>
      <c r="CB1345" s="42"/>
      <c r="CC1345" s="42"/>
      <c r="CD1345" s="42"/>
      <c r="CE1345" s="42"/>
      <c r="CF1345" s="42"/>
      <c r="CG1345" s="42"/>
      <c r="CH1345" s="42"/>
      <c r="CI1345" s="42"/>
      <c r="CJ1345" s="42"/>
      <c r="CK1345" s="42"/>
      <c r="CL1345" s="42"/>
      <c r="CM1345" s="42"/>
      <c r="CN1345" s="42"/>
      <c r="CO1345" s="42"/>
      <c r="CP1345" s="42"/>
      <c r="CQ1345" s="42"/>
      <c r="CR1345" s="42"/>
      <c r="CS1345" s="42"/>
      <c r="CT1345" s="42"/>
      <c r="CU1345" s="42"/>
      <c r="CV1345" s="42"/>
    </row>
    <row r="1346" spans="1:100" x14ac:dyDescent="0.45">
      <c r="A1346" s="42"/>
      <c r="B1346" s="42"/>
      <c r="C1346" s="42"/>
      <c r="D1346" s="42"/>
      <c r="E1346" s="42"/>
      <c r="F1346" s="42"/>
      <c r="G1346" s="42"/>
      <c r="H1346" s="42"/>
      <c r="I1346" s="42"/>
      <c r="J1346" s="42"/>
      <c r="K1346" s="42"/>
      <c r="L1346" s="42"/>
      <c r="M1346" s="42"/>
      <c r="N1346" s="42"/>
      <c r="O1346" s="42"/>
      <c r="P1346" s="42"/>
      <c r="Q1346" s="42"/>
      <c r="R1346" s="42"/>
      <c r="S1346" s="42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H1346" s="42"/>
      <c r="BI1346" s="42"/>
      <c r="BJ1346" s="42"/>
      <c r="BK1346" s="42"/>
      <c r="BL1346" s="42"/>
      <c r="BM1346" s="42"/>
      <c r="BN1346" s="42"/>
      <c r="BO1346" s="42"/>
      <c r="BP1346" s="42"/>
      <c r="BQ1346" s="42"/>
      <c r="BR1346" s="42"/>
      <c r="BS1346" s="42"/>
      <c r="BT1346" s="42"/>
      <c r="BU1346" s="42"/>
      <c r="BV1346" s="42"/>
      <c r="BW1346" s="42"/>
      <c r="BX1346" s="42"/>
      <c r="BY1346" s="42"/>
      <c r="BZ1346" s="42"/>
      <c r="CA1346" s="42"/>
      <c r="CB1346" s="42"/>
      <c r="CC1346" s="42"/>
      <c r="CD1346" s="42"/>
      <c r="CE1346" s="42"/>
      <c r="CF1346" s="42"/>
      <c r="CG1346" s="42"/>
      <c r="CH1346" s="42"/>
      <c r="CI1346" s="42"/>
      <c r="CJ1346" s="42"/>
      <c r="CK1346" s="42"/>
      <c r="CL1346" s="42"/>
      <c r="CM1346" s="42"/>
      <c r="CN1346" s="42"/>
      <c r="CO1346" s="42"/>
      <c r="CP1346" s="42"/>
      <c r="CQ1346" s="42"/>
      <c r="CR1346" s="42"/>
      <c r="CS1346" s="42"/>
      <c r="CT1346" s="42"/>
      <c r="CU1346" s="42"/>
      <c r="CV1346" s="42"/>
    </row>
    <row r="1347" spans="1:100" x14ac:dyDescent="0.45">
      <c r="A1347" s="42"/>
      <c r="B1347" s="42"/>
      <c r="C1347" s="42"/>
      <c r="D1347" s="42"/>
      <c r="E1347" s="42"/>
      <c r="F1347" s="42"/>
      <c r="G1347" s="42"/>
      <c r="H1347" s="42"/>
      <c r="I1347" s="42"/>
      <c r="J1347" s="42"/>
      <c r="K1347" s="42"/>
      <c r="L1347" s="42"/>
      <c r="M1347" s="42"/>
      <c r="N1347" s="42"/>
      <c r="O1347" s="42"/>
      <c r="P1347" s="42"/>
      <c r="Q1347" s="42"/>
      <c r="R1347" s="42"/>
      <c r="S1347" s="42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H1347" s="42"/>
      <c r="BI1347" s="42"/>
      <c r="BJ1347" s="42"/>
      <c r="BK1347" s="42"/>
      <c r="BL1347" s="42"/>
      <c r="BM1347" s="42"/>
      <c r="BN1347" s="42"/>
      <c r="BO1347" s="42"/>
      <c r="BP1347" s="42"/>
      <c r="BQ1347" s="42"/>
      <c r="BR1347" s="42"/>
      <c r="BS1347" s="42"/>
      <c r="BT1347" s="42"/>
      <c r="BU1347" s="42"/>
      <c r="BV1347" s="42"/>
      <c r="BW1347" s="42"/>
      <c r="BX1347" s="42"/>
      <c r="BY1347" s="42"/>
      <c r="BZ1347" s="42"/>
      <c r="CA1347" s="42"/>
      <c r="CB1347" s="42"/>
      <c r="CC1347" s="42"/>
      <c r="CD1347" s="42"/>
      <c r="CE1347" s="42"/>
      <c r="CF1347" s="42"/>
      <c r="CG1347" s="42"/>
      <c r="CH1347" s="42"/>
      <c r="CI1347" s="42"/>
      <c r="CJ1347" s="42"/>
      <c r="CK1347" s="42"/>
      <c r="CL1347" s="42"/>
      <c r="CM1347" s="42"/>
      <c r="CN1347" s="42"/>
      <c r="CO1347" s="42"/>
      <c r="CP1347" s="42"/>
      <c r="CQ1347" s="42"/>
      <c r="CR1347" s="42"/>
      <c r="CS1347" s="42"/>
      <c r="CT1347" s="42"/>
      <c r="CU1347" s="42"/>
      <c r="CV1347" s="42"/>
    </row>
    <row r="1348" spans="1:100" x14ac:dyDescent="0.45">
      <c r="A1348" s="42"/>
      <c r="B1348" s="42"/>
      <c r="C1348" s="42"/>
      <c r="D1348" s="42"/>
      <c r="E1348" s="42"/>
      <c r="F1348" s="42"/>
      <c r="G1348" s="42"/>
      <c r="H1348" s="42"/>
      <c r="I1348" s="42"/>
      <c r="J1348" s="42"/>
      <c r="K1348" s="42"/>
      <c r="L1348" s="42"/>
      <c r="M1348" s="42"/>
      <c r="N1348" s="42"/>
      <c r="O1348" s="42"/>
      <c r="P1348" s="42"/>
      <c r="Q1348" s="42"/>
      <c r="R1348" s="42"/>
      <c r="S1348" s="42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H1348" s="42"/>
      <c r="BI1348" s="42"/>
      <c r="BJ1348" s="42"/>
      <c r="BK1348" s="42"/>
      <c r="BL1348" s="42"/>
      <c r="BM1348" s="42"/>
      <c r="BN1348" s="42"/>
      <c r="BO1348" s="42"/>
      <c r="BP1348" s="42"/>
      <c r="BQ1348" s="42"/>
      <c r="BR1348" s="42"/>
      <c r="BS1348" s="42"/>
      <c r="BT1348" s="42"/>
      <c r="BU1348" s="42"/>
      <c r="BV1348" s="42"/>
      <c r="BW1348" s="42"/>
      <c r="BX1348" s="42"/>
      <c r="BY1348" s="42"/>
      <c r="BZ1348" s="42"/>
      <c r="CA1348" s="42"/>
      <c r="CB1348" s="42"/>
      <c r="CC1348" s="42"/>
      <c r="CD1348" s="42"/>
      <c r="CE1348" s="42"/>
      <c r="CF1348" s="42"/>
      <c r="CG1348" s="42"/>
      <c r="CH1348" s="42"/>
      <c r="CI1348" s="42"/>
      <c r="CJ1348" s="42"/>
      <c r="CK1348" s="42"/>
      <c r="CL1348" s="42"/>
      <c r="CM1348" s="42"/>
      <c r="CN1348" s="42"/>
      <c r="CO1348" s="42"/>
      <c r="CP1348" s="42"/>
      <c r="CQ1348" s="42"/>
      <c r="CR1348" s="42"/>
      <c r="CS1348" s="42"/>
      <c r="CT1348" s="42"/>
      <c r="CU1348" s="42"/>
      <c r="CV1348" s="42"/>
    </row>
    <row r="1349" spans="1:100" x14ac:dyDescent="0.45">
      <c r="A1349" s="42"/>
      <c r="B1349" s="42"/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W1349" s="42"/>
      <c r="BX1349" s="42"/>
      <c r="BY1349" s="42"/>
      <c r="BZ1349" s="42"/>
      <c r="CA1349" s="42"/>
      <c r="CB1349" s="42"/>
      <c r="CC1349" s="42"/>
      <c r="CD1349" s="42"/>
      <c r="CE1349" s="42"/>
      <c r="CF1349" s="42"/>
      <c r="CG1349" s="42"/>
      <c r="CH1349" s="42"/>
      <c r="CI1349" s="42"/>
      <c r="CJ1349" s="42"/>
      <c r="CK1349" s="42"/>
      <c r="CL1349" s="42"/>
      <c r="CM1349" s="42"/>
      <c r="CN1349" s="42"/>
      <c r="CO1349" s="42"/>
      <c r="CP1349" s="42"/>
      <c r="CQ1349" s="42"/>
      <c r="CR1349" s="42"/>
      <c r="CS1349" s="42"/>
      <c r="CT1349" s="42"/>
      <c r="CU1349" s="42"/>
      <c r="CV1349" s="42"/>
    </row>
    <row r="1350" spans="1:100" x14ac:dyDescent="0.45">
      <c r="A1350" s="42"/>
      <c r="B1350" s="42"/>
      <c r="C1350" s="42"/>
      <c r="D1350" s="42"/>
      <c r="E1350" s="42"/>
      <c r="F1350" s="42"/>
      <c r="G1350" s="42"/>
      <c r="H1350" s="42"/>
      <c r="I1350" s="42"/>
      <c r="J1350" s="42"/>
      <c r="K1350" s="42"/>
      <c r="L1350" s="42"/>
      <c r="M1350" s="42"/>
      <c r="N1350" s="42"/>
      <c r="O1350" s="42"/>
      <c r="P1350" s="42"/>
      <c r="Q1350" s="42"/>
      <c r="R1350" s="42"/>
      <c r="S1350" s="42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H1350" s="42"/>
      <c r="BI1350" s="42"/>
      <c r="BJ1350" s="42"/>
      <c r="BK1350" s="42"/>
      <c r="BL1350" s="42"/>
      <c r="BM1350" s="42"/>
      <c r="BN1350" s="42"/>
      <c r="BO1350" s="42"/>
      <c r="BP1350" s="42"/>
      <c r="BQ1350" s="42"/>
      <c r="BR1350" s="42"/>
      <c r="BS1350" s="42"/>
      <c r="BT1350" s="42"/>
      <c r="BU1350" s="42"/>
      <c r="BV1350" s="42"/>
      <c r="BW1350" s="42"/>
      <c r="BX1350" s="42"/>
      <c r="BY1350" s="42"/>
      <c r="BZ1350" s="42"/>
      <c r="CA1350" s="42"/>
      <c r="CB1350" s="42"/>
      <c r="CC1350" s="42"/>
      <c r="CD1350" s="42"/>
      <c r="CE1350" s="42"/>
      <c r="CF1350" s="42"/>
      <c r="CG1350" s="42"/>
      <c r="CH1350" s="42"/>
      <c r="CI1350" s="42"/>
      <c r="CJ1350" s="42"/>
      <c r="CK1350" s="42"/>
      <c r="CL1350" s="42"/>
      <c r="CM1350" s="42"/>
      <c r="CN1350" s="42"/>
      <c r="CO1350" s="42"/>
      <c r="CP1350" s="42"/>
      <c r="CQ1350" s="42"/>
      <c r="CR1350" s="42"/>
      <c r="CS1350" s="42"/>
      <c r="CT1350" s="42"/>
      <c r="CU1350" s="42"/>
      <c r="CV1350" s="42"/>
    </row>
    <row r="1351" spans="1:100" x14ac:dyDescent="0.45">
      <c r="A1351" s="42"/>
      <c r="B1351" s="42"/>
      <c r="C1351" s="42"/>
      <c r="D1351" s="42"/>
      <c r="E1351" s="42"/>
      <c r="F1351" s="42"/>
      <c r="G1351" s="42"/>
      <c r="H1351" s="42"/>
      <c r="I1351" s="42"/>
      <c r="J1351" s="42"/>
      <c r="K1351" s="42"/>
      <c r="L1351" s="42"/>
      <c r="M1351" s="42"/>
      <c r="N1351" s="42"/>
      <c r="O1351" s="42"/>
      <c r="P1351" s="42"/>
      <c r="Q1351" s="42"/>
      <c r="R1351" s="42"/>
      <c r="S1351" s="42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H1351" s="42"/>
      <c r="BI1351" s="42"/>
      <c r="BJ1351" s="42"/>
      <c r="BK1351" s="42"/>
      <c r="BL1351" s="42"/>
      <c r="BM1351" s="42"/>
      <c r="BN1351" s="42"/>
      <c r="BO1351" s="42"/>
      <c r="BP1351" s="42"/>
      <c r="BQ1351" s="42"/>
      <c r="BR1351" s="42"/>
      <c r="BS1351" s="42"/>
      <c r="BT1351" s="42"/>
      <c r="BU1351" s="42"/>
      <c r="BV1351" s="42"/>
      <c r="BW1351" s="42"/>
      <c r="BX1351" s="42"/>
      <c r="BY1351" s="42"/>
      <c r="BZ1351" s="42"/>
      <c r="CA1351" s="42"/>
      <c r="CB1351" s="42"/>
      <c r="CC1351" s="42"/>
      <c r="CD1351" s="42"/>
      <c r="CE1351" s="42"/>
      <c r="CF1351" s="42"/>
      <c r="CG1351" s="42"/>
      <c r="CH1351" s="42"/>
      <c r="CI1351" s="42"/>
      <c r="CJ1351" s="42"/>
      <c r="CK1351" s="42"/>
      <c r="CL1351" s="42"/>
      <c r="CM1351" s="42"/>
      <c r="CN1351" s="42"/>
      <c r="CO1351" s="42"/>
      <c r="CP1351" s="42"/>
      <c r="CQ1351" s="42"/>
      <c r="CR1351" s="42"/>
      <c r="CS1351" s="42"/>
      <c r="CT1351" s="42"/>
      <c r="CU1351" s="42"/>
      <c r="CV1351" s="42"/>
    </row>
    <row r="1352" spans="1:100" x14ac:dyDescent="0.45">
      <c r="A1352" s="42"/>
      <c r="B1352" s="42"/>
      <c r="C1352" s="42"/>
      <c r="D1352" s="42"/>
      <c r="E1352" s="42"/>
      <c r="F1352" s="42"/>
      <c r="G1352" s="42"/>
      <c r="H1352" s="42"/>
      <c r="I1352" s="42"/>
      <c r="J1352" s="42"/>
      <c r="K1352" s="42"/>
      <c r="L1352" s="42"/>
      <c r="M1352" s="42"/>
      <c r="N1352" s="42"/>
      <c r="O1352" s="42"/>
      <c r="P1352" s="42"/>
      <c r="Q1352" s="42"/>
      <c r="R1352" s="42"/>
      <c r="S1352" s="42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H1352" s="42"/>
      <c r="BI1352" s="42"/>
      <c r="BJ1352" s="42"/>
      <c r="BK1352" s="42"/>
      <c r="BL1352" s="42"/>
      <c r="BM1352" s="42"/>
      <c r="BN1352" s="42"/>
      <c r="BO1352" s="42"/>
      <c r="BP1352" s="42"/>
      <c r="BQ1352" s="42"/>
      <c r="BR1352" s="42"/>
      <c r="BS1352" s="42"/>
      <c r="BT1352" s="42"/>
      <c r="BU1352" s="42"/>
      <c r="BV1352" s="42"/>
      <c r="BW1352" s="42"/>
      <c r="BX1352" s="42"/>
      <c r="BY1352" s="42"/>
      <c r="BZ1352" s="42"/>
      <c r="CA1352" s="42"/>
      <c r="CB1352" s="42"/>
      <c r="CC1352" s="42"/>
      <c r="CD1352" s="42"/>
      <c r="CE1352" s="42"/>
      <c r="CF1352" s="42"/>
      <c r="CG1352" s="42"/>
      <c r="CH1352" s="42"/>
      <c r="CI1352" s="42"/>
      <c r="CJ1352" s="42"/>
      <c r="CK1352" s="42"/>
      <c r="CL1352" s="42"/>
      <c r="CM1352" s="42"/>
      <c r="CN1352" s="42"/>
      <c r="CO1352" s="42"/>
      <c r="CP1352" s="42"/>
      <c r="CQ1352" s="42"/>
      <c r="CR1352" s="42"/>
      <c r="CS1352" s="42"/>
      <c r="CT1352" s="42"/>
      <c r="CU1352" s="42"/>
      <c r="CV1352" s="42"/>
    </row>
    <row r="1353" spans="1:100" x14ac:dyDescent="0.45">
      <c r="A1353" s="42"/>
      <c r="B1353" s="42"/>
      <c r="C1353" s="42"/>
      <c r="D1353" s="42"/>
      <c r="E1353" s="42"/>
      <c r="F1353" s="42"/>
      <c r="G1353" s="42"/>
      <c r="H1353" s="42"/>
      <c r="I1353" s="42"/>
      <c r="J1353" s="42"/>
      <c r="K1353" s="42"/>
      <c r="L1353" s="42"/>
      <c r="M1353" s="42"/>
      <c r="N1353" s="42"/>
      <c r="O1353" s="42"/>
      <c r="P1353" s="42"/>
      <c r="Q1353" s="42"/>
      <c r="R1353" s="42"/>
      <c r="S1353" s="42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H1353" s="42"/>
      <c r="BI1353" s="42"/>
      <c r="BJ1353" s="42"/>
      <c r="BK1353" s="42"/>
      <c r="BL1353" s="42"/>
      <c r="BM1353" s="42"/>
      <c r="BN1353" s="42"/>
      <c r="BO1353" s="42"/>
      <c r="BP1353" s="42"/>
      <c r="BQ1353" s="42"/>
      <c r="BR1353" s="42"/>
      <c r="BS1353" s="42"/>
      <c r="BT1353" s="42"/>
      <c r="BU1353" s="42"/>
      <c r="BV1353" s="42"/>
      <c r="BW1353" s="42"/>
      <c r="BX1353" s="42"/>
      <c r="BY1353" s="42"/>
      <c r="BZ1353" s="42"/>
      <c r="CA1353" s="42"/>
      <c r="CB1353" s="42"/>
      <c r="CC1353" s="42"/>
      <c r="CD1353" s="42"/>
      <c r="CE1353" s="42"/>
      <c r="CF1353" s="42"/>
      <c r="CG1353" s="42"/>
      <c r="CH1353" s="42"/>
      <c r="CI1353" s="42"/>
      <c r="CJ1353" s="42"/>
      <c r="CK1353" s="42"/>
      <c r="CL1353" s="42"/>
      <c r="CM1353" s="42"/>
      <c r="CN1353" s="42"/>
      <c r="CO1353" s="42"/>
      <c r="CP1353" s="42"/>
      <c r="CQ1353" s="42"/>
      <c r="CR1353" s="42"/>
      <c r="CS1353" s="42"/>
      <c r="CT1353" s="42"/>
      <c r="CU1353" s="42"/>
      <c r="CV1353" s="42"/>
    </row>
    <row r="1354" spans="1:100" x14ac:dyDescent="0.45">
      <c r="A1354" s="42"/>
      <c r="B1354" s="42"/>
      <c r="C1354" s="42"/>
      <c r="D1354" s="42"/>
      <c r="E1354" s="42"/>
      <c r="F1354" s="42"/>
      <c r="G1354" s="42"/>
      <c r="H1354" s="42"/>
      <c r="I1354" s="42"/>
      <c r="J1354" s="42"/>
      <c r="K1354" s="42"/>
      <c r="L1354" s="42"/>
      <c r="M1354" s="42"/>
      <c r="N1354" s="42"/>
      <c r="O1354" s="42"/>
      <c r="P1354" s="42"/>
      <c r="Q1354" s="42"/>
      <c r="R1354" s="42"/>
      <c r="S1354" s="42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H1354" s="42"/>
      <c r="BI1354" s="42"/>
      <c r="BJ1354" s="42"/>
      <c r="BK1354" s="42"/>
      <c r="BL1354" s="42"/>
      <c r="BM1354" s="42"/>
      <c r="BN1354" s="42"/>
      <c r="BO1354" s="42"/>
      <c r="BP1354" s="42"/>
      <c r="BQ1354" s="42"/>
      <c r="BR1354" s="42"/>
      <c r="BS1354" s="42"/>
      <c r="BT1354" s="42"/>
      <c r="BU1354" s="42"/>
      <c r="BV1354" s="42"/>
      <c r="BW1354" s="42"/>
      <c r="BX1354" s="42"/>
      <c r="BY1354" s="42"/>
      <c r="BZ1354" s="42"/>
      <c r="CA1354" s="42"/>
      <c r="CB1354" s="42"/>
      <c r="CC1354" s="42"/>
      <c r="CD1354" s="42"/>
      <c r="CE1354" s="42"/>
      <c r="CF1354" s="42"/>
      <c r="CG1354" s="42"/>
      <c r="CH1354" s="42"/>
      <c r="CI1354" s="42"/>
      <c r="CJ1354" s="42"/>
      <c r="CK1354" s="42"/>
      <c r="CL1354" s="42"/>
      <c r="CM1354" s="42"/>
      <c r="CN1354" s="42"/>
      <c r="CO1354" s="42"/>
      <c r="CP1354" s="42"/>
      <c r="CQ1354" s="42"/>
      <c r="CR1354" s="42"/>
      <c r="CS1354" s="42"/>
      <c r="CT1354" s="42"/>
      <c r="CU1354" s="42"/>
      <c r="CV1354" s="42"/>
    </row>
    <row r="1355" spans="1:100" x14ac:dyDescent="0.45">
      <c r="A1355" s="42"/>
      <c r="B1355" s="42"/>
      <c r="C1355" s="42"/>
      <c r="D1355" s="42"/>
      <c r="E1355" s="42"/>
      <c r="F1355" s="42"/>
      <c r="G1355" s="42"/>
      <c r="H1355" s="42"/>
      <c r="I1355" s="42"/>
      <c r="J1355" s="42"/>
      <c r="K1355" s="42"/>
      <c r="L1355" s="42"/>
      <c r="M1355" s="42"/>
      <c r="N1355" s="42"/>
      <c r="O1355" s="42"/>
      <c r="P1355" s="42"/>
      <c r="Q1355" s="42"/>
      <c r="R1355" s="42"/>
      <c r="S1355" s="42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H1355" s="42"/>
      <c r="BI1355" s="42"/>
      <c r="BJ1355" s="42"/>
      <c r="BK1355" s="42"/>
      <c r="BL1355" s="42"/>
      <c r="BM1355" s="42"/>
      <c r="BN1355" s="42"/>
      <c r="BO1355" s="42"/>
      <c r="BP1355" s="42"/>
      <c r="BQ1355" s="42"/>
      <c r="BR1355" s="42"/>
      <c r="BS1355" s="42"/>
      <c r="BT1355" s="42"/>
      <c r="BU1355" s="42"/>
      <c r="BV1355" s="42"/>
      <c r="BW1355" s="42"/>
      <c r="BX1355" s="42"/>
      <c r="BY1355" s="42"/>
      <c r="BZ1355" s="42"/>
      <c r="CA1355" s="42"/>
      <c r="CB1355" s="42"/>
      <c r="CC1355" s="42"/>
      <c r="CD1355" s="42"/>
      <c r="CE1355" s="42"/>
      <c r="CF1355" s="42"/>
      <c r="CG1355" s="42"/>
      <c r="CH1355" s="42"/>
      <c r="CI1355" s="42"/>
      <c r="CJ1355" s="42"/>
      <c r="CK1355" s="42"/>
      <c r="CL1355" s="42"/>
      <c r="CM1355" s="42"/>
      <c r="CN1355" s="42"/>
      <c r="CO1355" s="42"/>
      <c r="CP1355" s="42"/>
      <c r="CQ1355" s="42"/>
      <c r="CR1355" s="42"/>
      <c r="CS1355" s="42"/>
      <c r="CT1355" s="42"/>
      <c r="CU1355" s="42"/>
      <c r="CV1355" s="42"/>
    </row>
    <row r="1356" spans="1:100" x14ac:dyDescent="0.45">
      <c r="A1356" s="42"/>
      <c r="B1356" s="42"/>
      <c r="C1356" s="42"/>
      <c r="D1356" s="42"/>
      <c r="E1356" s="42"/>
      <c r="F1356" s="42"/>
      <c r="G1356" s="42"/>
      <c r="H1356" s="42"/>
      <c r="I1356" s="42"/>
      <c r="J1356" s="42"/>
      <c r="K1356" s="42"/>
      <c r="L1356" s="42"/>
      <c r="M1356" s="42"/>
      <c r="N1356" s="42"/>
      <c r="O1356" s="42"/>
      <c r="P1356" s="42"/>
      <c r="Q1356" s="42"/>
      <c r="R1356" s="42"/>
      <c r="S1356" s="42"/>
      <c r="T1356" s="42"/>
      <c r="U1356" s="42"/>
      <c r="V1356" s="42"/>
      <c r="W1356" s="42"/>
      <c r="X1356" s="42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S1356" s="42"/>
      <c r="AT1356" s="42"/>
      <c r="AU1356" s="42"/>
      <c r="AV1356" s="42"/>
      <c r="AW1356" s="42"/>
      <c r="AX1356" s="42"/>
      <c r="AY1356" s="42"/>
      <c r="AZ1356" s="42"/>
      <c r="BA1356" s="42"/>
      <c r="BB1356" s="42"/>
      <c r="BC1356" s="42"/>
      <c r="BD1356" s="42"/>
      <c r="BE1356" s="42"/>
      <c r="BF1356" s="42"/>
      <c r="BG1356" s="42"/>
      <c r="BH1356" s="42"/>
      <c r="BI1356" s="42"/>
      <c r="BJ1356" s="42"/>
      <c r="BK1356" s="42"/>
      <c r="BL1356" s="42"/>
      <c r="BM1356" s="42"/>
      <c r="BN1356" s="42"/>
      <c r="BO1356" s="42"/>
      <c r="BP1356" s="42"/>
      <c r="BQ1356" s="42"/>
      <c r="BR1356" s="42"/>
      <c r="BS1356" s="42"/>
      <c r="BT1356" s="42"/>
      <c r="BU1356" s="42"/>
      <c r="BV1356" s="42"/>
      <c r="BW1356" s="42"/>
      <c r="BX1356" s="42"/>
      <c r="BY1356" s="42"/>
      <c r="BZ1356" s="42"/>
      <c r="CA1356" s="42"/>
      <c r="CB1356" s="42"/>
      <c r="CC1356" s="42"/>
      <c r="CD1356" s="42"/>
      <c r="CE1356" s="42"/>
      <c r="CF1356" s="42"/>
      <c r="CG1356" s="42"/>
      <c r="CH1356" s="42"/>
      <c r="CI1356" s="42"/>
      <c r="CJ1356" s="42"/>
      <c r="CK1356" s="42"/>
      <c r="CL1356" s="42"/>
      <c r="CM1356" s="42"/>
      <c r="CN1356" s="42"/>
      <c r="CO1356" s="42"/>
      <c r="CP1356" s="42"/>
      <c r="CQ1356" s="42"/>
      <c r="CR1356" s="42"/>
      <c r="CS1356" s="42"/>
      <c r="CT1356" s="42"/>
      <c r="CU1356" s="42"/>
      <c r="CV1356" s="42"/>
    </row>
    <row r="1357" spans="1:100" x14ac:dyDescent="0.45">
      <c r="A1357" s="42"/>
      <c r="B1357" s="42"/>
      <c r="C1357" s="42"/>
      <c r="D1357" s="42"/>
      <c r="E1357" s="42"/>
      <c r="F1357" s="42"/>
      <c r="G1357" s="42"/>
      <c r="H1357" s="42"/>
      <c r="I1357" s="42"/>
      <c r="J1357" s="42"/>
      <c r="K1357" s="42"/>
      <c r="L1357" s="42"/>
      <c r="M1357" s="42"/>
      <c r="N1357" s="42"/>
      <c r="O1357" s="42"/>
      <c r="P1357" s="42"/>
      <c r="Q1357" s="42"/>
      <c r="R1357" s="42"/>
      <c r="S1357" s="42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H1357" s="42"/>
      <c r="BI1357" s="42"/>
      <c r="BJ1357" s="42"/>
      <c r="BK1357" s="42"/>
      <c r="BL1357" s="42"/>
      <c r="BM1357" s="42"/>
      <c r="BN1357" s="42"/>
      <c r="BO1357" s="42"/>
      <c r="BP1357" s="42"/>
      <c r="BQ1357" s="42"/>
      <c r="BR1357" s="42"/>
      <c r="BS1357" s="42"/>
      <c r="BT1357" s="42"/>
      <c r="BU1357" s="42"/>
      <c r="BV1357" s="42"/>
      <c r="BW1357" s="42"/>
      <c r="BX1357" s="42"/>
      <c r="BY1357" s="42"/>
      <c r="BZ1357" s="42"/>
      <c r="CA1357" s="42"/>
      <c r="CB1357" s="42"/>
      <c r="CC1357" s="42"/>
      <c r="CD1357" s="42"/>
      <c r="CE1357" s="42"/>
      <c r="CF1357" s="42"/>
      <c r="CG1357" s="42"/>
      <c r="CH1357" s="42"/>
      <c r="CI1357" s="42"/>
      <c r="CJ1357" s="42"/>
      <c r="CK1357" s="42"/>
      <c r="CL1357" s="42"/>
      <c r="CM1357" s="42"/>
      <c r="CN1357" s="42"/>
      <c r="CO1357" s="42"/>
      <c r="CP1357" s="42"/>
      <c r="CQ1357" s="42"/>
      <c r="CR1357" s="42"/>
      <c r="CS1357" s="42"/>
      <c r="CT1357" s="42"/>
      <c r="CU1357" s="42"/>
      <c r="CV1357" s="42"/>
    </row>
    <row r="1358" spans="1:100" x14ac:dyDescent="0.45">
      <c r="A1358" s="42"/>
      <c r="B1358" s="42"/>
      <c r="C1358" s="42"/>
      <c r="D1358" s="42"/>
      <c r="E1358" s="42"/>
      <c r="F1358" s="42"/>
      <c r="G1358" s="42"/>
      <c r="H1358" s="42"/>
      <c r="I1358" s="42"/>
      <c r="J1358" s="42"/>
      <c r="K1358" s="42"/>
      <c r="L1358" s="42"/>
      <c r="M1358" s="42"/>
      <c r="N1358" s="42"/>
      <c r="O1358" s="42"/>
      <c r="P1358" s="42"/>
      <c r="Q1358" s="42"/>
      <c r="R1358" s="42"/>
      <c r="S1358" s="42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H1358" s="42"/>
      <c r="BI1358" s="42"/>
      <c r="BJ1358" s="42"/>
      <c r="BK1358" s="42"/>
      <c r="BL1358" s="42"/>
      <c r="BM1358" s="42"/>
      <c r="BN1358" s="42"/>
      <c r="BO1358" s="42"/>
      <c r="BP1358" s="42"/>
      <c r="BQ1358" s="42"/>
      <c r="BR1358" s="42"/>
      <c r="BS1358" s="42"/>
      <c r="BT1358" s="42"/>
      <c r="BU1358" s="42"/>
      <c r="BV1358" s="42"/>
      <c r="BW1358" s="42"/>
      <c r="BX1358" s="42"/>
      <c r="BY1358" s="42"/>
      <c r="BZ1358" s="42"/>
      <c r="CA1358" s="42"/>
      <c r="CB1358" s="42"/>
      <c r="CC1358" s="42"/>
      <c r="CD1358" s="42"/>
      <c r="CE1358" s="42"/>
      <c r="CF1358" s="42"/>
      <c r="CG1358" s="42"/>
      <c r="CH1358" s="42"/>
      <c r="CI1358" s="42"/>
      <c r="CJ1358" s="42"/>
      <c r="CK1358" s="42"/>
      <c r="CL1358" s="42"/>
      <c r="CM1358" s="42"/>
      <c r="CN1358" s="42"/>
      <c r="CO1358" s="42"/>
      <c r="CP1358" s="42"/>
      <c r="CQ1358" s="42"/>
      <c r="CR1358" s="42"/>
      <c r="CS1358" s="42"/>
      <c r="CT1358" s="42"/>
      <c r="CU1358" s="42"/>
      <c r="CV1358" s="42"/>
    </row>
    <row r="1359" spans="1:100" x14ac:dyDescent="0.45">
      <c r="A1359" s="42"/>
      <c r="B1359" s="42"/>
      <c r="C1359" s="42"/>
      <c r="D1359" s="42"/>
      <c r="E1359" s="42"/>
      <c r="F1359" s="42"/>
      <c r="G1359" s="42"/>
      <c r="H1359" s="42"/>
      <c r="I1359" s="42"/>
      <c r="J1359" s="42"/>
      <c r="K1359" s="42"/>
      <c r="L1359" s="42"/>
      <c r="M1359" s="42"/>
      <c r="N1359" s="42"/>
      <c r="O1359" s="42"/>
      <c r="P1359" s="42"/>
      <c r="Q1359" s="42"/>
      <c r="R1359" s="42"/>
      <c r="S1359" s="42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H1359" s="42"/>
      <c r="BI1359" s="42"/>
      <c r="BJ1359" s="42"/>
      <c r="BK1359" s="42"/>
      <c r="BL1359" s="42"/>
      <c r="BM1359" s="42"/>
      <c r="BN1359" s="42"/>
      <c r="BO1359" s="42"/>
      <c r="BP1359" s="42"/>
      <c r="BQ1359" s="42"/>
      <c r="BR1359" s="42"/>
      <c r="BS1359" s="42"/>
      <c r="BT1359" s="42"/>
      <c r="BU1359" s="42"/>
      <c r="BV1359" s="42"/>
      <c r="BW1359" s="42"/>
      <c r="BX1359" s="42"/>
      <c r="BY1359" s="42"/>
      <c r="BZ1359" s="42"/>
      <c r="CA1359" s="42"/>
      <c r="CB1359" s="42"/>
      <c r="CC1359" s="42"/>
      <c r="CD1359" s="42"/>
      <c r="CE1359" s="42"/>
      <c r="CF1359" s="42"/>
      <c r="CG1359" s="42"/>
      <c r="CH1359" s="42"/>
      <c r="CI1359" s="42"/>
      <c r="CJ1359" s="42"/>
      <c r="CK1359" s="42"/>
      <c r="CL1359" s="42"/>
      <c r="CM1359" s="42"/>
      <c r="CN1359" s="42"/>
      <c r="CO1359" s="42"/>
      <c r="CP1359" s="42"/>
      <c r="CQ1359" s="42"/>
      <c r="CR1359" s="42"/>
      <c r="CS1359" s="42"/>
      <c r="CT1359" s="42"/>
      <c r="CU1359" s="42"/>
      <c r="CV1359" s="42"/>
    </row>
    <row r="1360" spans="1:100" x14ac:dyDescent="0.45">
      <c r="A1360" s="42"/>
      <c r="B1360" s="42"/>
      <c r="C1360" s="42"/>
      <c r="D1360" s="42"/>
      <c r="E1360" s="42"/>
      <c r="F1360" s="42"/>
      <c r="G1360" s="42"/>
      <c r="H1360" s="42"/>
      <c r="I1360" s="42"/>
      <c r="J1360" s="42"/>
      <c r="K1360" s="42"/>
      <c r="L1360" s="42"/>
      <c r="M1360" s="42"/>
      <c r="N1360" s="42"/>
      <c r="O1360" s="42"/>
      <c r="P1360" s="42"/>
      <c r="Q1360" s="42"/>
      <c r="R1360" s="42"/>
      <c r="S1360" s="42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H1360" s="42"/>
      <c r="BI1360" s="42"/>
      <c r="BJ1360" s="42"/>
      <c r="BK1360" s="42"/>
      <c r="BL1360" s="42"/>
      <c r="BM1360" s="42"/>
      <c r="BN1360" s="42"/>
      <c r="BO1360" s="42"/>
      <c r="BP1360" s="42"/>
      <c r="BQ1360" s="42"/>
      <c r="BR1360" s="42"/>
      <c r="BS1360" s="42"/>
      <c r="BT1360" s="42"/>
      <c r="BU1360" s="42"/>
      <c r="BV1360" s="42"/>
      <c r="BW1360" s="42"/>
      <c r="BX1360" s="42"/>
      <c r="BY1360" s="42"/>
      <c r="BZ1360" s="42"/>
      <c r="CA1360" s="42"/>
      <c r="CB1360" s="42"/>
      <c r="CC1360" s="42"/>
      <c r="CD1360" s="42"/>
      <c r="CE1360" s="42"/>
      <c r="CF1360" s="42"/>
      <c r="CG1360" s="42"/>
      <c r="CH1360" s="42"/>
      <c r="CI1360" s="42"/>
      <c r="CJ1360" s="42"/>
      <c r="CK1360" s="42"/>
      <c r="CL1360" s="42"/>
      <c r="CM1360" s="42"/>
      <c r="CN1360" s="42"/>
      <c r="CO1360" s="42"/>
      <c r="CP1360" s="42"/>
      <c r="CQ1360" s="42"/>
      <c r="CR1360" s="42"/>
      <c r="CS1360" s="42"/>
      <c r="CT1360" s="42"/>
      <c r="CU1360" s="42"/>
      <c r="CV1360" s="42"/>
    </row>
    <row r="1361" spans="1:100" x14ac:dyDescent="0.45">
      <c r="A1361" s="42"/>
      <c r="B1361" s="42"/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  <c r="BY1361" s="42"/>
      <c r="BZ1361" s="42"/>
      <c r="CA1361" s="42"/>
      <c r="CB1361" s="42"/>
      <c r="CC1361" s="42"/>
      <c r="CD1361" s="42"/>
      <c r="CE1361" s="42"/>
      <c r="CF1361" s="42"/>
      <c r="CG1361" s="42"/>
      <c r="CH1361" s="42"/>
      <c r="CI1361" s="42"/>
      <c r="CJ1361" s="42"/>
      <c r="CK1361" s="42"/>
      <c r="CL1361" s="42"/>
      <c r="CM1361" s="42"/>
      <c r="CN1361" s="42"/>
      <c r="CO1361" s="42"/>
      <c r="CP1361" s="42"/>
      <c r="CQ1361" s="42"/>
      <c r="CR1361" s="42"/>
      <c r="CS1361" s="42"/>
      <c r="CT1361" s="42"/>
      <c r="CU1361" s="42"/>
      <c r="CV1361" s="42"/>
    </row>
    <row r="1362" spans="1:100" x14ac:dyDescent="0.45">
      <c r="A1362" s="42"/>
      <c r="B1362" s="42"/>
      <c r="C1362" s="42"/>
      <c r="D1362" s="42"/>
      <c r="E1362" s="42"/>
      <c r="F1362" s="42"/>
      <c r="G1362" s="42"/>
      <c r="H1362" s="42"/>
      <c r="I1362" s="42"/>
      <c r="J1362" s="42"/>
      <c r="K1362" s="42"/>
      <c r="L1362" s="42"/>
      <c r="M1362" s="42"/>
      <c r="N1362" s="42"/>
      <c r="O1362" s="42"/>
      <c r="P1362" s="42"/>
      <c r="Q1362" s="42"/>
      <c r="R1362" s="42"/>
      <c r="S1362" s="42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H1362" s="42"/>
      <c r="BI1362" s="42"/>
      <c r="BJ1362" s="42"/>
      <c r="BK1362" s="42"/>
      <c r="BL1362" s="42"/>
      <c r="BM1362" s="42"/>
      <c r="BN1362" s="42"/>
      <c r="BO1362" s="42"/>
      <c r="BP1362" s="42"/>
      <c r="BQ1362" s="42"/>
      <c r="BR1362" s="42"/>
      <c r="BS1362" s="42"/>
      <c r="BT1362" s="42"/>
      <c r="BU1362" s="42"/>
      <c r="BV1362" s="42"/>
      <c r="BW1362" s="42"/>
      <c r="BX1362" s="42"/>
      <c r="BY1362" s="42"/>
      <c r="BZ1362" s="42"/>
      <c r="CA1362" s="42"/>
      <c r="CB1362" s="42"/>
      <c r="CC1362" s="42"/>
      <c r="CD1362" s="42"/>
      <c r="CE1362" s="42"/>
      <c r="CF1362" s="42"/>
      <c r="CG1362" s="42"/>
      <c r="CH1362" s="42"/>
      <c r="CI1362" s="42"/>
      <c r="CJ1362" s="42"/>
      <c r="CK1362" s="42"/>
      <c r="CL1362" s="42"/>
      <c r="CM1362" s="42"/>
      <c r="CN1362" s="42"/>
      <c r="CO1362" s="42"/>
      <c r="CP1362" s="42"/>
      <c r="CQ1362" s="42"/>
      <c r="CR1362" s="42"/>
      <c r="CS1362" s="42"/>
      <c r="CT1362" s="42"/>
      <c r="CU1362" s="42"/>
      <c r="CV1362" s="42"/>
    </row>
    <row r="1363" spans="1:100" x14ac:dyDescent="0.45">
      <c r="A1363" s="42"/>
      <c r="B1363" s="42"/>
      <c r="C1363" s="42"/>
      <c r="D1363" s="42"/>
      <c r="E1363" s="42"/>
      <c r="F1363" s="42"/>
      <c r="G1363" s="42"/>
      <c r="H1363" s="42"/>
      <c r="I1363" s="42"/>
      <c r="J1363" s="42"/>
      <c r="K1363" s="42"/>
      <c r="L1363" s="42"/>
      <c r="M1363" s="42"/>
      <c r="N1363" s="42"/>
      <c r="O1363" s="42"/>
      <c r="P1363" s="42"/>
      <c r="Q1363" s="42"/>
      <c r="R1363" s="42"/>
      <c r="S1363" s="42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H1363" s="42"/>
      <c r="BI1363" s="42"/>
      <c r="BJ1363" s="42"/>
      <c r="BK1363" s="42"/>
      <c r="BL1363" s="42"/>
      <c r="BM1363" s="42"/>
      <c r="BN1363" s="42"/>
      <c r="BO1363" s="42"/>
      <c r="BP1363" s="42"/>
      <c r="BQ1363" s="42"/>
      <c r="BR1363" s="42"/>
      <c r="BS1363" s="42"/>
      <c r="BT1363" s="42"/>
      <c r="BU1363" s="42"/>
      <c r="BV1363" s="42"/>
      <c r="BW1363" s="42"/>
      <c r="BX1363" s="42"/>
      <c r="BY1363" s="42"/>
      <c r="BZ1363" s="42"/>
      <c r="CA1363" s="42"/>
      <c r="CB1363" s="42"/>
      <c r="CC1363" s="42"/>
      <c r="CD1363" s="42"/>
      <c r="CE1363" s="42"/>
      <c r="CF1363" s="42"/>
      <c r="CG1363" s="42"/>
      <c r="CH1363" s="42"/>
      <c r="CI1363" s="42"/>
      <c r="CJ1363" s="42"/>
      <c r="CK1363" s="42"/>
      <c r="CL1363" s="42"/>
      <c r="CM1363" s="42"/>
      <c r="CN1363" s="42"/>
      <c r="CO1363" s="42"/>
      <c r="CP1363" s="42"/>
      <c r="CQ1363" s="42"/>
      <c r="CR1363" s="42"/>
      <c r="CS1363" s="42"/>
      <c r="CT1363" s="42"/>
      <c r="CU1363" s="42"/>
      <c r="CV1363" s="42"/>
    </row>
    <row r="1364" spans="1:100" x14ac:dyDescent="0.45">
      <c r="A1364" s="42"/>
      <c r="B1364" s="42"/>
      <c r="C1364" s="42"/>
      <c r="D1364" s="42"/>
      <c r="E1364" s="42"/>
      <c r="F1364" s="42"/>
      <c r="G1364" s="42"/>
      <c r="H1364" s="42"/>
      <c r="I1364" s="42"/>
      <c r="J1364" s="42"/>
      <c r="K1364" s="42"/>
      <c r="L1364" s="42"/>
      <c r="M1364" s="42"/>
      <c r="N1364" s="42"/>
      <c r="O1364" s="42"/>
      <c r="P1364" s="42"/>
      <c r="Q1364" s="42"/>
      <c r="R1364" s="42"/>
      <c r="S1364" s="42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H1364" s="42"/>
      <c r="BI1364" s="42"/>
      <c r="BJ1364" s="42"/>
      <c r="BK1364" s="42"/>
      <c r="BL1364" s="42"/>
      <c r="BM1364" s="42"/>
      <c r="BN1364" s="42"/>
      <c r="BO1364" s="42"/>
      <c r="BP1364" s="42"/>
      <c r="BQ1364" s="42"/>
      <c r="BR1364" s="42"/>
      <c r="BS1364" s="42"/>
      <c r="BT1364" s="42"/>
      <c r="BU1364" s="42"/>
      <c r="BV1364" s="42"/>
      <c r="BW1364" s="42"/>
      <c r="BX1364" s="42"/>
      <c r="BY1364" s="42"/>
      <c r="BZ1364" s="42"/>
      <c r="CA1364" s="42"/>
      <c r="CB1364" s="42"/>
      <c r="CC1364" s="42"/>
      <c r="CD1364" s="42"/>
      <c r="CE1364" s="42"/>
      <c r="CF1364" s="42"/>
      <c r="CG1364" s="42"/>
      <c r="CH1364" s="42"/>
      <c r="CI1364" s="42"/>
      <c r="CJ1364" s="42"/>
      <c r="CK1364" s="42"/>
      <c r="CL1364" s="42"/>
      <c r="CM1364" s="42"/>
      <c r="CN1364" s="42"/>
      <c r="CO1364" s="42"/>
      <c r="CP1364" s="42"/>
      <c r="CQ1364" s="42"/>
      <c r="CR1364" s="42"/>
      <c r="CS1364" s="42"/>
      <c r="CT1364" s="42"/>
      <c r="CU1364" s="42"/>
      <c r="CV1364" s="42"/>
    </row>
    <row r="1365" spans="1:100" x14ac:dyDescent="0.45">
      <c r="A1365" s="42"/>
      <c r="B1365" s="42"/>
      <c r="C1365" s="42"/>
      <c r="D1365" s="42"/>
      <c r="E1365" s="42"/>
      <c r="F1365" s="42"/>
      <c r="G1365" s="42"/>
      <c r="H1365" s="42"/>
      <c r="I1365" s="42"/>
      <c r="J1365" s="42"/>
      <c r="K1365" s="42"/>
      <c r="L1365" s="42"/>
      <c r="M1365" s="42"/>
      <c r="N1365" s="42"/>
      <c r="O1365" s="42"/>
      <c r="P1365" s="42"/>
      <c r="Q1365" s="42"/>
      <c r="R1365" s="42"/>
      <c r="S1365" s="42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H1365" s="42"/>
      <c r="BI1365" s="42"/>
      <c r="BJ1365" s="42"/>
      <c r="BK1365" s="42"/>
      <c r="BL1365" s="42"/>
      <c r="BM1365" s="42"/>
      <c r="BN1365" s="42"/>
      <c r="BO1365" s="42"/>
      <c r="BP1365" s="42"/>
      <c r="BQ1365" s="42"/>
      <c r="BR1365" s="42"/>
      <c r="BS1365" s="42"/>
      <c r="BT1365" s="42"/>
      <c r="BU1365" s="42"/>
      <c r="BV1365" s="42"/>
      <c r="BW1365" s="42"/>
      <c r="BX1365" s="42"/>
      <c r="BY1365" s="42"/>
      <c r="BZ1365" s="42"/>
      <c r="CA1365" s="42"/>
      <c r="CB1365" s="42"/>
      <c r="CC1365" s="42"/>
      <c r="CD1365" s="42"/>
      <c r="CE1365" s="42"/>
      <c r="CF1365" s="42"/>
      <c r="CG1365" s="42"/>
      <c r="CH1365" s="42"/>
      <c r="CI1365" s="42"/>
      <c r="CJ1365" s="42"/>
      <c r="CK1365" s="42"/>
      <c r="CL1365" s="42"/>
      <c r="CM1365" s="42"/>
      <c r="CN1365" s="42"/>
      <c r="CO1365" s="42"/>
      <c r="CP1365" s="42"/>
      <c r="CQ1365" s="42"/>
      <c r="CR1365" s="42"/>
      <c r="CS1365" s="42"/>
      <c r="CT1365" s="42"/>
      <c r="CU1365" s="42"/>
      <c r="CV1365" s="42"/>
    </row>
    <row r="1366" spans="1:100" x14ac:dyDescent="0.45">
      <c r="A1366" s="42"/>
      <c r="B1366" s="42"/>
      <c r="C1366" s="42"/>
      <c r="D1366" s="42"/>
      <c r="E1366" s="42"/>
      <c r="F1366" s="42"/>
      <c r="G1366" s="42"/>
      <c r="H1366" s="42"/>
      <c r="I1366" s="42"/>
      <c r="J1366" s="42"/>
      <c r="K1366" s="42"/>
      <c r="L1366" s="42"/>
      <c r="M1366" s="42"/>
      <c r="N1366" s="42"/>
      <c r="O1366" s="42"/>
      <c r="P1366" s="42"/>
      <c r="Q1366" s="42"/>
      <c r="R1366" s="42"/>
      <c r="S1366" s="42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H1366" s="42"/>
      <c r="BI1366" s="42"/>
      <c r="BJ1366" s="42"/>
      <c r="BK1366" s="42"/>
      <c r="BL1366" s="42"/>
      <c r="BM1366" s="42"/>
      <c r="BN1366" s="42"/>
      <c r="BO1366" s="42"/>
      <c r="BP1366" s="42"/>
      <c r="BQ1366" s="42"/>
      <c r="BR1366" s="42"/>
      <c r="BS1366" s="42"/>
      <c r="BT1366" s="42"/>
      <c r="BU1366" s="42"/>
      <c r="BV1366" s="42"/>
      <c r="BW1366" s="42"/>
      <c r="BX1366" s="42"/>
      <c r="BY1366" s="42"/>
      <c r="BZ1366" s="42"/>
      <c r="CA1366" s="42"/>
      <c r="CB1366" s="42"/>
      <c r="CC1366" s="42"/>
      <c r="CD1366" s="42"/>
      <c r="CE1366" s="42"/>
      <c r="CF1366" s="42"/>
      <c r="CG1366" s="42"/>
      <c r="CH1366" s="42"/>
      <c r="CI1366" s="42"/>
      <c r="CJ1366" s="42"/>
      <c r="CK1366" s="42"/>
      <c r="CL1366" s="42"/>
      <c r="CM1366" s="42"/>
      <c r="CN1366" s="42"/>
      <c r="CO1366" s="42"/>
      <c r="CP1366" s="42"/>
      <c r="CQ1366" s="42"/>
      <c r="CR1366" s="42"/>
      <c r="CS1366" s="42"/>
      <c r="CT1366" s="42"/>
      <c r="CU1366" s="42"/>
      <c r="CV1366" s="42"/>
    </row>
    <row r="1367" spans="1:100" x14ac:dyDescent="0.45">
      <c r="A1367" s="42"/>
      <c r="B1367" s="42"/>
      <c r="C1367" s="42"/>
      <c r="D1367" s="42"/>
      <c r="E1367" s="42"/>
      <c r="F1367" s="42"/>
      <c r="G1367" s="42"/>
      <c r="H1367" s="42"/>
      <c r="I1367" s="42"/>
      <c r="J1367" s="42"/>
      <c r="K1367" s="42"/>
      <c r="L1367" s="42"/>
      <c r="M1367" s="42"/>
      <c r="N1367" s="42"/>
      <c r="O1367" s="42"/>
      <c r="P1367" s="42"/>
      <c r="Q1367" s="42"/>
      <c r="R1367" s="42"/>
      <c r="S1367" s="42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H1367" s="42"/>
      <c r="BI1367" s="42"/>
      <c r="BJ1367" s="42"/>
      <c r="BK1367" s="42"/>
      <c r="BL1367" s="42"/>
      <c r="BM1367" s="42"/>
      <c r="BN1367" s="42"/>
      <c r="BO1367" s="42"/>
      <c r="BP1367" s="42"/>
      <c r="BQ1367" s="42"/>
      <c r="BR1367" s="42"/>
      <c r="BS1367" s="42"/>
      <c r="BT1367" s="42"/>
      <c r="BU1367" s="42"/>
      <c r="BV1367" s="42"/>
      <c r="BW1367" s="42"/>
      <c r="BX1367" s="42"/>
      <c r="BY1367" s="42"/>
      <c r="BZ1367" s="42"/>
      <c r="CA1367" s="42"/>
      <c r="CB1367" s="42"/>
      <c r="CC1367" s="42"/>
      <c r="CD1367" s="42"/>
      <c r="CE1367" s="42"/>
      <c r="CF1367" s="42"/>
      <c r="CG1367" s="42"/>
      <c r="CH1367" s="42"/>
      <c r="CI1367" s="42"/>
      <c r="CJ1367" s="42"/>
      <c r="CK1367" s="42"/>
      <c r="CL1367" s="42"/>
      <c r="CM1367" s="42"/>
      <c r="CN1367" s="42"/>
      <c r="CO1367" s="42"/>
      <c r="CP1367" s="42"/>
      <c r="CQ1367" s="42"/>
      <c r="CR1367" s="42"/>
      <c r="CS1367" s="42"/>
      <c r="CT1367" s="42"/>
      <c r="CU1367" s="42"/>
      <c r="CV1367" s="42"/>
    </row>
    <row r="1368" spans="1:100" x14ac:dyDescent="0.45">
      <c r="A1368" s="42"/>
      <c r="B1368" s="42"/>
      <c r="C1368" s="42"/>
      <c r="D1368" s="42"/>
      <c r="E1368" s="42"/>
      <c r="F1368" s="42"/>
      <c r="G1368" s="42"/>
      <c r="H1368" s="42"/>
      <c r="I1368" s="42"/>
      <c r="J1368" s="42"/>
      <c r="K1368" s="42"/>
      <c r="L1368" s="42"/>
      <c r="M1368" s="42"/>
      <c r="N1368" s="42"/>
      <c r="O1368" s="42"/>
      <c r="P1368" s="42"/>
      <c r="Q1368" s="42"/>
      <c r="R1368" s="42"/>
      <c r="S1368" s="42"/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S1368" s="42"/>
      <c r="AT1368" s="42"/>
      <c r="AU1368" s="42"/>
      <c r="AV1368" s="42"/>
      <c r="AW1368" s="42"/>
      <c r="AX1368" s="42"/>
      <c r="AY1368" s="42"/>
      <c r="AZ1368" s="42"/>
      <c r="BA1368" s="42"/>
      <c r="BB1368" s="42"/>
      <c r="BC1368" s="42"/>
      <c r="BD1368" s="42"/>
      <c r="BE1368" s="42"/>
      <c r="BF1368" s="42"/>
      <c r="BG1368" s="42"/>
      <c r="BH1368" s="42"/>
      <c r="BI1368" s="42"/>
      <c r="BJ1368" s="42"/>
      <c r="BK1368" s="42"/>
      <c r="BL1368" s="42"/>
      <c r="BM1368" s="42"/>
      <c r="BN1368" s="42"/>
      <c r="BO1368" s="42"/>
      <c r="BP1368" s="42"/>
      <c r="BQ1368" s="42"/>
      <c r="BR1368" s="42"/>
      <c r="BS1368" s="42"/>
      <c r="BT1368" s="42"/>
      <c r="BU1368" s="42"/>
      <c r="BV1368" s="42"/>
      <c r="BW1368" s="42"/>
      <c r="BX1368" s="42"/>
      <c r="BY1368" s="42"/>
      <c r="BZ1368" s="42"/>
      <c r="CA1368" s="42"/>
      <c r="CB1368" s="42"/>
      <c r="CC1368" s="42"/>
      <c r="CD1368" s="42"/>
      <c r="CE1368" s="42"/>
      <c r="CF1368" s="42"/>
      <c r="CG1368" s="42"/>
      <c r="CH1368" s="42"/>
      <c r="CI1368" s="42"/>
      <c r="CJ1368" s="42"/>
      <c r="CK1368" s="42"/>
      <c r="CL1368" s="42"/>
      <c r="CM1368" s="42"/>
      <c r="CN1368" s="42"/>
      <c r="CO1368" s="42"/>
      <c r="CP1368" s="42"/>
      <c r="CQ1368" s="42"/>
      <c r="CR1368" s="42"/>
      <c r="CS1368" s="42"/>
      <c r="CT1368" s="42"/>
      <c r="CU1368" s="42"/>
      <c r="CV1368" s="42"/>
    </row>
    <row r="1369" spans="1:100" x14ac:dyDescent="0.45">
      <c r="A1369" s="42"/>
      <c r="B1369" s="42"/>
      <c r="C1369" s="42"/>
      <c r="D1369" s="42"/>
      <c r="E1369" s="42"/>
      <c r="F1369" s="42"/>
      <c r="G1369" s="42"/>
      <c r="H1369" s="42"/>
      <c r="I1369" s="42"/>
      <c r="J1369" s="42"/>
      <c r="K1369" s="42"/>
      <c r="L1369" s="42"/>
      <c r="M1369" s="42"/>
      <c r="N1369" s="42"/>
      <c r="O1369" s="42"/>
      <c r="P1369" s="42"/>
      <c r="Q1369" s="42"/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H1369" s="42"/>
      <c r="BI1369" s="42"/>
      <c r="BJ1369" s="42"/>
      <c r="BK1369" s="42"/>
      <c r="BL1369" s="42"/>
      <c r="BM1369" s="42"/>
      <c r="BN1369" s="42"/>
      <c r="BO1369" s="42"/>
      <c r="BP1369" s="42"/>
      <c r="BQ1369" s="42"/>
      <c r="BR1369" s="42"/>
      <c r="BS1369" s="42"/>
      <c r="BT1369" s="42"/>
      <c r="BU1369" s="42"/>
      <c r="BV1369" s="42"/>
      <c r="BW1369" s="42"/>
      <c r="BX1369" s="42"/>
      <c r="BY1369" s="42"/>
      <c r="BZ1369" s="42"/>
      <c r="CA1369" s="42"/>
      <c r="CB1369" s="42"/>
      <c r="CC1369" s="42"/>
      <c r="CD1369" s="42"/>
      <c r="CE1369" s="42"/>
      <c r="CF1369" s="42"/>
      <c r="CG1369" s="42"/>
      <c r="CH1369" s="42"/>
      <c r="CI1369" s="42"/>
      <c r="CJ1369" s="42"/>
      <c r="CK1369" s="42"/>
      <c r="CL1369" s="42"/>
      <c r="CM1369" s="42"/>
      <c r="CN1369" s="42"/>
      <c r="CO1369" s="42"/>
      <c r="CP1369" s="42"/>
      <c r="CQ1369" s="42"/>
      <c r="CR1369" s="42"/>
      <c r="CS1369" s="42"/>
      <c r="CT1369" s="42"/>
      <c r="CU1369" s="42"/>
      <c r="CV1369" s="42"/>
    </row>
    <row r="1370" spans="1:100" x14ac:dyDescent="0.45">
      <c r="A1370" s="42"/>
      <c r="B1370" s="42"/>
      <c r="C1370" s="42"/>
      <c r="D1370" s="42"/>
      <c r="E1370" s="42"/>
      <c r="F1370" s="42"/>
      <c r="G1370" s="42"/>
      <c r="H1370" s="42"/>
      <c r="I1370" s="42"/>
      <c r="J1370" s="42"/>
      <c r="K1370" s="42"/>
      <c r="L1370" s="42"/>
      <c r="M1370" s="42"/>
      <c r="N1370" s="42"/>
      <c r="O1370" s="42"/>
      <c r="P1370" s="42"/>
      <c r="Q1370" s="42"/>
      <c r="R1370" s="42"/>
      <c r="S1370" s="42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H1370" s="42"/>
      <c r="BI1370" s="42"/>
      <c r="BJ1370" s="42"/>
      <c r="BK1370" s="42"/>
      <c r="BL1370" s="42"/>
      <c r="BM1370" s="42"/>
      <c r="BN1370" s="42"/>
      <c r="BO1370" s="42"/>
      <c r="BP1370" s="42"/>
      <c r="BQ1370" s="42"/>
      <c r="BR1370" s="42"/>
      <c r="BS1370" s="42"/>
      <c r="BT1370" s="42"/>
      <c r="BU1370" s="42"/>
      <c r="BV1370" s="42"/>
      <c r="BW1370" s="42"/>
      <c r="BX1370" s="42"/>
      <c r="BY1370" s="42"/>
      <c r="BZ1370" s="42"/>
      <c r="CA1370" s="42"/>
      <c r="CB1370" s="42"/>
      <c r="CC1370" s="42"/>
      <c r="CD1370" s="42"/>
      <c r="CE1370" s="42"/>
      <c r="CF1370" s="42"/>
      <c r="CG1370" s="42"/>
      <c r="CH1370" s="42"/>
      <c r="CI1370" s="42"/>
      <c r="CJ1370" s="42"/>
      <c r="CK1370" s="42"/>
      <c r="CL1370" s="42"/>
      <c r="CM1370" s="42"/>
      <c r="CN1370" s="42"/>
      <c r="CO1370" s="42"/>
      <c r="CP1370" s="42"/>
      <c r="CQ1370" s="42"/>
      <c r="CR1370" s="42"/>
      <c r="CS1370" s="42"/>
      <c r="CT1370" s="42"/>
      <c r="CU1370" s="42"/>
      <c r="CV1370" s="42"/>
    </row>
    <row r="1371" spans="1:100" x14ac:dyDescent="0.45">
      <c r="A1371" s="42"/>
      <c r="B1371" s="42"/>
      <c r="C1371" s="42"/>
      <c r="D1371" s="42"/>
      <c r="E1371" s="42"/>
      <c r="F1371" s="42"/>
      <c r="G1371" s="42"/>
      <c r="H1371" s="42"/>
      <c r="I1371" s="42"/>
      <c r="J1371" s="42"/>
      <c r="K1371" s="42"/>
      <c r="L1371" s="42"/>
      <c r="M1371" s="42"/>
      <c r="N1371" s="42"/>
      <c r="O1371" s="42"/>
      <c r="P1371" s="42"/>
      <c r="Q1371" s="42"/>
      <c r="R1371" s="42"/>
      <c r="S1371" s="42"/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S1371" s="42"/>
      <c r="AT1371" s="42"/>
      <c r="AU1371" s="42"/>
      <c r="AV1371" s="42"/>
      <c r="AW1371" s="42"/>
      <c r="AX1371" s="42"/>
      <c r="AY1371" s="42"/>
      <c r="AZ1371" s="42"/>
      <c r="BA1371" s="42"/>
      <c r="BB1371" s="42"/>
      <c r="BC1371" s="42"/>
      <c r="BD1371" s="42"/>
      <c r="BE1371" s="42"/>
      <c r="BF1371" s="42"/>
      <c r="BG1371" s="42"/>
      <c r="BH1371" s="42"/>
      <c r="BI1371" s="42"/>
      <c r="BJ1371" s="42"/>
      <c r="BK1371" s="42"/>
      <c r="BL1371" s="42"/>
      <c r="BM1371" s="42"/>
      <c r="BN1371" s="42"/>
      <c r="BO1371" s="42"/>
      <c r="BP1371" s="42"/>
      <c r="BQ1371" s="42"/>
      <c r="BR1371" s="42"/>
      <c r="BS1371" s="42"/>
      <c r="BT1371" s="42"/>
      <c r="BU1371" s="42"/>
      <c r="BV1371" s="42"/>
      <c r="BW1371" s="42"/>
      <c r="BX1371" s="42"/>
      <c r="BY1371" s="42"/>
      <c r="BZ1371" s="42"/>
      <c r="CA1371" s="42"/>
      <c r="CB1371" s="42"/>
      <c r="CC1371" s="42"/>
      <c r="CD1371" s="42"/>
      <c r="CE1371" s="42"/>
      <c r="CF1371" s="42"/>
      <c r="CG1371" s="42"/>
      <c r="CH1371" s="42"/>
      <c r="CI1371" s="42"/>
      <c r="CJ1371" s="42"/>
      <c r="CK1371" s="42"/>
      <c r="CL1371" s="42"/>
      <c r="CM1371" s="42"/>
      <c r="CN1371" s="42"/>
      <c r="CO1371" s="42"/>
      <c r="CP1371" s="42"/>
      <c r="CQ1371" s="42"/>
      <c r="CR1371" s="42"/>
      <c r="CS1371" s="42"/>
      <c r="CT1371" s="42"/>
      <c r="CU1371" s="42"/>
      <c r="CV1371" s="42"/>
    </row>
    <row r="1372" spans="1:100" x14ac:dyDescent="0.45">
      <c r="A1372" s="42"/>
      <c r="B1372" s="42"/>
      <c r="C1372" s="42"/>
      <c r="D1372" s="42"/>
      <c r="E1372" s="42"/>
      <c r="F1372" s="42"/>
      <c r="G1372" s="42"/>
      <c r="H1372" s="42"/>
      <c r="I1372" s="42"/>
      <c r="J1372" s="42"/>
      <c r="K1372" s="42"/>
      <c r="L1372" s="42"/>
      <c r="M1372" s="42"/>
      <c r="N1372" s="42"/>
      <c r="O1372" s="42"/>
      <c r="P1372" s="42"/>
      <c r="Q1372" s="42"/>
      <c r="R1372" s="42"/>
      <c r="S1372" s="42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H1372" s="42"/>
      <c r="BI1372" s="42"/>
      <c r="BJ1372" s="42"/>
      <c r="BK1372" s="42"/>
      <c r="BL1372" s="42"/>
      <c r="BM1372" s="42"/>
      <c r="BN1372" s="42"/>
      <c r="BO1372" s="42"/>
      <c r="BP1372" s="42"/>
      <c r="BQ1372" s="42"/>
      <c r="BR1372" s="42"/>
      <c r="BS1372" s="42"/>
      <c r="BT1372" s="42"/>
      <c r="BU1372" s="42"/>
      <c r="BV1372" s="42"/>
      <c r="BW1372" s="42"/>
      <c r="BX1372" s="42"/>
      <c r="BY1372" s="42"/>
      <c r="BZ1372" s="42"/>
      <c r="CA1372" s="42"/>
      <c r="CB1372" s="42"/>
      <c r="CC1372" s="42"/>
      <c r="CD1372" s="42"/>
      <c r="CE1372" s="42"/>
      <c r="CF1372" s="42"/>
      <c r="CG1372" s="42"/>
      <c r="CH1372" s="42"/>
      <c r="CI1372" s="42"/>
      <c r="CJ1372" s="42"/>
      <c r="CK1372" s="42"/>
      <c r="CL1372" s="42"/>
      <c r="CM1372" s="42"/>
      <c r="CN1372" s="42"/>
      <c r="CO1372" s="42"/>
      <c r="CP1372" s="42"/>
      <c r="CQ1372" s="42"/>
      <c r="CR1372" s="42"/>
      <c r="CS1372" s="42"/>
      <c r="CT1372" s="42"/>
      <c r="CU1372" s="42"/>
      <c r="CV1372" s="42"/>
    </row>
    <row r="1373" spans="1:100" x14ac:dyDescent="0.45">
      <c r="A1373" s="42"/>
      <c r="B1373" s="42"/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  <c r="BY1373" s="42"/>
      <c r="BZ1373" s="42"/>
      <c r="CA1373" s="42"/>
      <c r="CB1373" s="42"/>
      <c r="CC1373" s="42"/>
      <c r="CD1373" s="42"/>
      <c r="CE1373" s="42"/>
      <c r="CF1373" s="42"/>
      <c r="CG1373" s="42"/>
      <c r="CH1373" s="42"/>
      <c r="CI1373" s="42"/>
      <c r="CJ1373" s="42"/>
      <c r="CK1373" s="42"/>
      <c r="CL1373" s="42"/>
      <c r="CM1373" s="42"/>
      <c r="CN1373" s="42"/>
      <c r="CO1373" s="42"/>
      <c r="CP1373" s="42"/>
      <c r="CQ1373" s="42"/>
      <c r="CR1373" s="42"/>
      <c r="CS1373" s="42"/>
      <c r="CT1373" s="42"/>
      <c r="CU1373" s="42"/>
      <c r="CV1373" s="42"/>
    </row>
    <row r="1374" spans="1:100" x14ac:dyDescent="0.45">
      <c r="A1374" s="42"/>
      <c r="B1374" s="42"/>
      <c r="C1374" s="42"/>
      <c r="D1374" s="42"/>
      <c r="E1374" s="42"/>
      <c r="F1374" s="42"/>
      <c r="G1374" s="42"/>
      <c r="H1374" s="42"/>
      <c r="I1374" s="42"/>
      <c r="J1374" s="42"/>
      <c r="K1374" s="42"/>
      <c r="L1374" s="42"/>
      <c r="M1374" s="42"/>
      <c r="N1374" s="42"/>
      <c r="O1374" s="42"/>
      <c r="P1374" s="42"/>
      <c r="Q1374" s="42"/>
      <c r="R1374" s="42"/>
      <c r="S1374" s="42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H1374" s="42"/>
      <c r="BI1374" s="42"/>
      <c r="BJ1374" s="42"/>
      <c r="BK1374" s="42"/>
      <c r="BL1374" s="42"/>
      <c r="BM1374" s="42"/>
      <c r="BN1374" s="42"/>
      <c r="BO1374" s="42"/>
      <c r="BP1374" s="42"/>
      <c r="BQ1374" s="42"/>
      <c r="BR1374" s="42"/>
      <c r="BS1374" s="42"/>
      <c r="BT1374" s="42"/>
      <c r="BU1374" s="42"/>
      <c r="BV1374" s="42"/>
      <c r="BW1374" s="42"/>
      <c r="BX1374" s="42"/>
      <c r="BY1374" s="42"/>
      <c r="BZ1374" s="42"/>
      <c r="CA1374" s="42"/>
      <c r="CB1374" s="42"/>
      <c r="CC1374" s="42"/>
      <c r="CD1374" s="42"/>
      <c r="CE1374" s="42"/>
      <c r="CF1374" s="42"/>
      <c r="CG1374" s="42"/>
      <c r="CH1374" s="42"/>
      <c r="CI1374" s="42"/>
      <c r="CJ1374" s="42"/>
      <c r="CK1374" s="42"/>
      <c r="CL1374" s="42"/>
      <c r="CM1374" s="42"/>
      <c r="CN1374" s="42"/>
      <c r="CO1374" s="42"/>
      <c r="CP1374" s="42"/>
      <c r="CQ1374" s="42"/>
      <c r="CR1374" s="42"/>
      <c r="CS1374" s="42"/>
      <c r="CT1374" s="42"/>
      <c r="CU1374" s="42"/>
      <c r="CV1374" s="42"/>
    </row>
    <row r="1375" spans="1:100" x14ac:dyDescent="0.45">
      <c r="A1375" s="42"/>
      <c r="B1375" s="42"/>
      <c r="C1375" s="42"/>
      <c r="D1375" s="42"/>
      <c r="E1375" s="42"/>
      <c r="F1375" s="42"/>
      <c r="G1375" s="42"/>
      <c r="H1375" s="42"/>
      <c r="I1375" s="42"/>
      <c r="J1375" s="42"/>
      <c r="K1375" s="42"/>
      <c r="L1375" s="42"/>
      <c r="M1375" s="42"/>
      <c r="N1375" s="42"/>
      <c r="O1375" s="42"/>
      <c r="P1375" s="42"/>
      <c r="Q1375" s="42"/>
      <c r="R1375" s="42"/>
      <c r="S1375" s="42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H1375" s="42"/>
      <c r="BI1375" s="42"/>
      <c r="BJ1375" s="42"/>
      <c r="BK1375" s="42"/>
      <c r="BL1375" s="42"/>
      <c r="BM1375" s="42"/>
      <c r="BN1375" s="42"/>
      <c r="BO1375" s="42"/>
      <c r="BP1375" s="42"/>
      <c r="BQ1375" s="42"/>
      <c r="BR1375" s="42"/>
      <c r="BS1375" s="42"/>
      <c r="BT1375" s="42"/>
      <c r="BU1375" s="42"/>
      <c r="BV1375" s="42"/>
      <c r="BW1375" s="42"/>
      <c r="BX1375" s="42"/>
      <c r="BY1375" s="42"/>
      <c r="BZ1375" s="42"/>
      <c r="CA1375" s="42"/>
      <c r="CB1375" s="42"/>
      <c r="CC1375" s="42"/>
      <c r="CD1375" s="42"/>
      <c r="CE1375" s="42"/>
      <c r="CF1375" s="42"/>
      <c r="CG1375" s="42"/>
      <c r="CH1375" s="42"/>
      <c r="CI1375" s="42"/>
      <c r="CJ1375" s="42"/>
      <c r="CK1375" s="42"/>
      <c r="CL1375" s="42"/>
      <c r="CM1375" s="42"/>
      <c r="CN1375" s="42"/>
      <c r="CO1375" s="42"/>
      <c r="CP1375" s="42"/>
      <c r="CQ1375" s="42"/>
      <c r="CR1375" s="42"/>
      <c r="CS1375" s="42"/>
      <c r="CT1375" s="42"/>
      <c r="CU1375" s="42"/>
      <c r="CV1375" s="42"/>
    </row>
    <row r="1376" spans="1:100" x14ac:dyDescent="0.45">
      <c r="A1376" s="42"/>
      <c r="B1376" s="42"/>
      <c r="C1376" s="42"/>
      <c r="D1376" s="42"/>
      <c r="E1376" s="42"/>
      <c r="F1376" s="42"/>
      <c r="G1376" s="42"/>
      <c r="H1376" s="42"/>
      <c r="I1376" s="42"/>
      <c r="J1376" s="42"/>
      <c r="K1376" s="42"/>
      <c r="L1376" s="42"/>
      <c r="M1376" s="42"/>
      <c r="N1376" s="42"/>
      <c r="O1376" s="42"/>
      <c r="P1376" s="42"/>
      <c r="Q1376" s="42"/>
      <c r="R1376" s="42"/>
      <c r="S1376" s="42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H1376" s="42"/>
      <c r="BI1376" s="42"/>
      <c r="BJ1376" s="42"/>
      <c r="BK1376" s="42"/>
      <c r="BL1376" s="42"/>
      <c r="BM1376" s="42"/>
      <c r="BN1376" s="42"/>
      <c r="BO1376" s="42"/>
      <c r="BP1376" s="42"/>
      <c r="BQ1376" s="42"/>
      <c r="BR1376" s="42"/>
      <c r="BS1376" s="42"/>
      <c r="BT1376" s="42"/>
      <c r="BU1376" s="42"/>
      <c r="BV1376" s="42"/>
      <c r="BW1376" s="42"/>
      <c r="BX1376" s="42"/>
      <c r="BY1376" s="42"/>
      <c r="BZ1376" s="42"/>
      <c r="CA1376" s="42"/>
      <c r="CB1376" s="42"/>
      <c r="CC1376" s="42"/>
      <c r="CD1376" s="42"/>
      <c r="CE1376" s="42"/>
      <c r="CF1376" s="42"/>
      <c r="CG1376" s="42"/>
      <c r="CH1376" s="42"/>
      <c r="CI1376" s="42"/>
      <c r="CJ1376" s="42"/>
      <c r="CK1376" s="42"/>
      <c r="CL1376" s="42"/>
      <c r="CM1376" s="42"/>
      <c r="CN1376" s="42"/>
      <c r="CO1376" s="42"/>
      <c r="CP1376" s="42"/>
      <c r="CQ1376" s="42"/>
      <c r="CR1376" s="42"/>
      <c r="CS1376" s="42"/>
      <c r="CT1376" s="42"/>
      <c r="CU1376" s="42"/>
      <c r="CV1376" s="42"/>
    </row>
    <row r="1377" spans="1:100" x14ac:dyDescent="0.45">
      <c r="A1377" s="42"/>
      <c r="B1377" s="42"/>
      <c r="C1377" s="42"/>
      <c r="D1377" s="42"/>
      <c r="E1377" s="42"/>
      <c r="F1377" s="42"/>
      <c r="G1377" s="42"/>
      <c r="H1377" s="42"/>
      <c r="I1377" s="42"/>
      <c r="J1377" s="42"/>
      <c r="K1377" s="42"/>
      <c r="L1377" s="42"/>
      <c r="M1377" s="42"/>
      <c r="N1377" s="42"/>
      <c r="O1377" s="42"/>
      <c r="P1377" s="42"/>
      <c r="Q1377" s="42"/>
      <c r="R1377" s="42"/>
      <c r="S1377" s="42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H1377" s="42"/>
      <c r="BI1377" s="42"/>
      <c r="BJ1377" s="42"/>
      <c r="BK1377" s="42"/>
      <c r="BL1377" s="42"/>
      <c r="BM1377" s="42"/>
      <c r="BN1377" s="42"/>
      <c r="BO1377" s="42"/>
      <c r="BP1377" s="42"/>
      <c r="BQ1377" s="42"/>
      <c r="BR1377" s="42"/>
      <c r="BS1377" s="42"/>
      <c r="BT1377" s="42"/>
      <c r="BU1377" s="42"/>
      <c r="BV1377" s="42"/>
      <c r="BW1377" s="42"/>
      <c r="BX1377" s="42"/>
      <c r="BY1377" s="42"/>
      <c r="BZ1377" s="42"/>
      <c r="CA1377" s="42"/>
      <c r="CB1377" s="42"/>
      <c r="CC1377" s="42"/>
      <c r="CD1377" s="42"/>
      <c r="CE1377" s="42"/>
      <c r="CF1377" s="42"/>
      <c r="CG1377" s="42"/>
      <c r="CH1377" s="42"/>
      <c r="CI1377" s="42"/>
      <c r="CJ1377" s="42"/>
      <c r="CK1377" s="42"/>
      <c r="CL1377" s="42"/>
      <c r="CM1377" s="42"/>
      <c r="CN1377" s="42"/>
      <c r="CO1377" s="42"/>
      <c r="CP1377" s="42"/>
      <c r="CQ1377" s="42"/>
      <c r="CR1377" s="42"/>
      <c r="CS1377" s="42"/>
      <c r="CT1377" s="42"/>
      <c r="CU1377" s="42"/>
      <c r="CV1377" s="42"/>
    </row>
    <row r="1378" spans="1:100" x14ac:dyDescent="0.45">
      <c r="A1378" s="42"/>
      <c r="B1378" s="42"/>
      <c r="C1378" s="42"/>
      <c r="D1378" s="42"/>
      <c r="E1378" s="42"/>
      <c r="F1378" s="42"/>
      <c r="G1378" s="42"/>
      <c r="H1378" s="42"/>
      <c r="I1378" s="42"/>
      <c r="J1378" s="42"/>
      <c r="K1378" s="42"/>
      <c r="L1378" s="42"/>
      <c r="M1378" s="42"/>
      <c r="N1378" s="42"/>
      <c r="O1378" s="42"/>
      <c r="P1378" s="42"/>
      <c r="Q1378" s="42"/>
      <c r="R1378" s="42"/>
      <c r="S1378" s="42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H1378" s="42"/>
      <c r="BI1378" s="42"/>
      <c r="BJ1378" s="42"/>
      <c r="BK1378" s="42"/>
      <c r="BL1378" s="42"/>
      <c r="BM1378" s="42"/>
      <c r="BN1378" s="42"/>
      <c r="BO1378" s="42"/>
      <c r="BP1378" s="42"/>
      <c r="BQ1378" s="42"/>
      <c r="BR1378" s="42"/>
      <c r="BS1378" s="42"/>
      <c r="BT1378" s="42"/>
      <c r="BU1378" s="42"/>
      <c r="BV1378" s="42"/>
      <c r="BW1378" s="42"/>
      <c r="BX1378" s="42"/>
      <c r="BY1378" s="42"/>
      <c r="BZ1378" s="42"/>
      <c r="CA1378" s="42"/>
      <c r="CB1378" s="42"/>
      <c r="CC1378" s="42"/>
      <c r="CD1378" s="42"/>
      <c r="CE1378" s="42"/>
      <c r="CF1378" s="42"/>
      <c r="CG1378" s="42"/>
      <c r="CH1378" s="42"/>
      <c r="CI1378" s="42"/>
      <c r="CJ1378" s="42"/>
      <c r="CK1378" s="42"/>
      <c r="CL1378" s="42"/>
      <c r="CM1378" s="42"/>
      <c r="CN1378" s="42"/>
      <c r="CO1378" s="42"/>
      <c r="CP1378" s="42"/>
      <c r="CQ1378" s="42"/>
      <c r="CR1378" s="42"/>
      <c r="CS1378" s="42"/>
      <c r="CT1378" s="42"/>
      <c r="CU1378" s="42"/>
      <c r="CV1378" s="42"/>
    </row>
    <row r="1379" spans="1:100" x14ac:dyDescent="0.45">
      <c r="A1379" s="42"/>
      <c r="B1379" s="42"/>
      <c r="C1379" s="42"/>
      <c r="D1379" s="42"/>
      <c r="E1379" s="42"/>
      <c r="F1379" s="42"/>
      <c r="G1379" s="42"/>
      <c r="H1379" s="42"/>
      <c r="I1379" s="42"/>
      <c r="J1379" s="42"/>
      <c r="K1379" s="42"/>
      <c r="L1379" s="42"/>
      <c r="M1379" s="42"/>
      <c r="N1379" s="42"/>
      <c r="O1379" s="42"/>
      <c r="P1379" s="42"/>
      <c r="Q1379" s="42"/>
      <c r="R1379" s="42"/>
      <c r="S1379" s="42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H1379" s="42"/>
      <c r="BI1379" s="42"/>
      <c r="BJ1379" s="42"/>
      <c r="BK1379" s="42"/>
      <c r="BL1379" s="42"/>
      <c r="BM1379" s="42"/>
      <c r="BN1379" s="42"/>
      <c r="BO1379" s="42"/>
      <c r="BP1379" s="42"/>
      <c r="BQ1379" s="42"/>
      <c r="BR1379" s="42"/>
      <c r="BS1379" s="42"/>
      <c r="BT1379" s="42"/>
      <c r="BU1379" s="42"/>
      <c r="BV1379" s="42"/>
      <c r="BW1379" s="42"/>
      <c r="BX1379" s="42"/>
      <c r="BY1379" s="42"/>
      <c r="BZ1379" s="42"/>
      <c r="CA1379" s="42"/>
      <c r="CB1379" s="42"/>
      <c r="CC1379" s="42"/>
      <c r="CD1379" s="42"/>
      <c r="CE1379" s="42"/>
      <c r="CF1379" s="42"/>
      <c r="CG1379" s="42"/>
      <c r="CH1379" s="42"/>
      <c r="CI1379" s="42"/>
      <c r="CJ1379" s="42"/>
      <c r="CK1379" s="42"/>
      <c r="CL1379" s="42"/>
      <c r="CM1379" s="42"/>
      <c r="CN1379" s="42"/>
      <c r="CO1379" s="42"/>
      <c r="CP1379" s="42"/>
      <c r="CQ1379" s="42"/>
      <c r="CR1379" s="42"/>
      <c r="CS1379" s="42"/>
      <c r="CT1379" s="42"/>
      <c r="CU1379" s="42"/>
      <c r="CV1379" s="42"/>
    </row>
    <row r="1380" spans="1:100" x14ac:dyDescent="0.45">
      <c r="A1380" s="42"/>
      <c r="B1380" s="42"/>
      <c r="C1380" s="42"/>
      <c r="D1380" s="42"/>
      <c r="E1380" s="42"/>
      <c r="F1380" s="42"/>
      <c r="G1380" s="42"/>
      <c r="H1380" s="42"/>
      <c r="I1380" s="42"/>
      <c r="J1380" s="42"/>
      <c r="K1380" s="42"/>
      <c r="L1380" s="42"/>
      <c r="M1380" s="42"/>
      <c r="N1380" s="42"/>
      <c r="O1380" s="42"/>
      <c r="P1380" s="42"/>
      <c r="Q1380" s="42"/>
      <c r="R1380" s="42"/>
      <c r="S1380" s="42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S1380" s="42"/>
      <c r="AT1380" s="42"/>
      <c r="AU1380" s="42"/>
      <c r="AV1380" s="42"/>
      <c r="AW1380" s="42"/>
      <c r="AX1380" s="42"/>
      <c r="AY1380" s="42"/>
      <c r="AZ1380" s="42"/>
      <c r="BA1380" s="42"/>
      <c r="BB1380" s="42"/>
      <c r="BC1380" s="42"/>
      <c r="BD1380" s="42"/>
      <c r="BE1380" s="42"/>
      <c r="BF1380" s="42"/>
      <c r="BG1380" s="42"/>
      <c r="BH1380" s="42"/>
      <c r="BI1380" s="42"/>
      <c r="BJ1380" s="42"/>
      <c r="BK1380" s="42"/>
      <c r="BL1380" s="42"/>
      <c r="BM1380" s="42"/>
      <c r="BN1380" s="42"/>
      <c r="BO1380" s="42"/>
      <c r="BP1380" s="42"/>
      <c r="BQ1380" s="42"/>
      <c r="BR1380" s="42"/>
      <c r="BS1380" s="42"/>
      <c r="BT1380" s="42"/>
      <c r="BU1380" s="42"/>
      <c r="BV1380" s="42"/>
      <c r="BW1380" s="42"/>
      <c r="BX1380" s="42"/>
      <c r="BY1380" s="42"/>
      <c r="BZ1380" s="42"/>
      <c r="CA1380" s="42"/>
      <c r="CB1380" s="42"/>
      <c r="CC1380" s="42"/>
      <c r="CD1380" s="42"/>
      <c r="CE1380" s="42"/>
      <c r="CF1380" s="42"/>
      <c r="CG1380" s="42"/>
      <c r="CH1380" s="42"/>
      <c r="CI1380" s="42"/>
      <c r="CJ1380" s="42"/>
      <c r="CK1380" s="42"/>
      <c r="CL1380" s="42"/>
      <c r="CM1380" s="42"/>
      <c r="CN1380" s="42"/>
      <c r="CO1380" s="42"/>
      <c r="CP1380" s="42"/>
      <c r="CQ1380" s="42"/>
      <c r="CR1380" s="42"/>
      <c r="CS1380" s="42"/>
      <c r="CT1380" s="42"/>
      <c r="CU1380" s="42"/>
      <c r="CV1380" s="42"/>
    </row>
    <row r="1381" spans="1:100" x14ac:dyDescent="0.45">
      <c r="A1381" s="42"/>
      <c r="B1381" s="42"/>
      <c r="C1381" s="42"/>
      <c r="D1381" s="42"/>
      <c r="E1381" s="42"/>
      <c r="F1381" s="42"/>
      <c r="G1381" s="42"/>
      <c r="H1381" s="42"/>
      <c r="I1381" s="42"/>
      <c r="J1381" s="42"/>
      <c r="K1381" s="42"/>
      <c r="L1381" s="42"/>
      <c r="M1381" s="42"/>
      <c r="N1381" s="42"/>
      <c r="O1381" s="42"/>
      <c r="P1381" s="42"/>
      <c r="Q1381" s="42"/>
      <c r="R1381" s="42"/>
      <c r="S1381" s="42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H1381" s="42"/>
      <c r="BI1381" s="42"/>
      <c r="BJ1381" s="42"/>
      <c r="BK1381" s="42"/>
      <c r="BL1381" s="42"/>
      <c r="BM1381" s="42"/>
      <c r="BN1381" s="42"/>
      <c r="BO1381" s="42"/>
      <c r="BP1381" s="42"/>
      <c r="BQ1381" s="42"/>
      <c r="BR1381" s="42"/>
      <c r="BS1381" s="42"/>
      <c r="BT1381" s="42"/>
      <c r="BU1381" s="42"/>
      <c r="BV1381" s="42"/>
      <c r="BW1381" s="42"/>
      <c r="BX1381" s="42"/>
      <c r="BY1381" s="42"/>
      <c r="BZ1381" s="42"/>
      <c r="CA1381" s="42"/>
      <c r="CB1381" s="42"/>
      <c r="CC1381" s="42"/>
      <c r="CD1381" s="42"/>
      <c r="CE1381" s="42"/>
      <c r="CF1381" s="42"/>
      <c r="CG1381" s="42"/>
      <c r="CH1381" s="42"/>
      <c r="CI1381" s="42"/>
      <c r="CJ1381" s="42"/>
      <c r="CK1381" s="42"/>
      <c r="CL1381" s="42"/>
      <c r="CM1381" s="42"/>
      <c r="CN1381" s="42"/>
      <c r="CO1381" s="42"/>
      <c r="CP1381" s="42"/>
      <c r="CQ1381" s="42"/>
      <c r="CR1381" s="42"/>
      <c r="CS1381" s="42"/>
      <c r="CT1381" s="42"/>
      <c r="CU1381" s="42"/>
      <c r="CV1381" s="42"/>
    </row>
    <row r="1382" spans="1:100" x14ac:dyDescent="0.45">
      <c r="A1382" s="42"/>
      <c r="B1382" s="42"/>
      <c r="C1382" s="42"/>
      <c r="D1382" s="42"/>
      <c r="E1382" s="42"/>
      <c r="F1382" s="42"/>
      <c r="G1382" s="42"/>
      <c r="H1382" s="42"/>
      <c r="I1382" s="42"/>
      <c r="J1382" s="42"/>
      <c r="K1382" s="42"/>
      <c r="L1382" s="42"/>
      <c r="M1382" s="42"/>
      <c r="N1382" s="42"/>
      <c r="O1382" s="42"/>
      <c r="P1382" s="42"/>
      <c r="Q1382" s="42"/>
      <c r="R1382" s="42"/>
      <c r="S1382" s="42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H1382" s="42"/>
      <c r="BI1382" s="42"/>
      <c r="BJ1382" s="42"/>
      <c r="BK1382" s="42"/>
      <c r="BL1382" s="42"/>
      <c r="BM1382" s="42"/>
      <c r="BN1382" s="42"/>
      <c r="BO1382" s="42"/>
      <c r="BP1382" s="42"/>
      <c r="BQ1382" s="42"/>
      <c r="BR1382" s="42"/>
      <c r="BS1382" s="42"/>
      <c r="BT1382" s="42"/>
      <c r="BU1382" s="42"/>
      <c r="BV1382" s="42"/>
      <c r="BW1382" s="42"/>
      <c r="BX1382" s="42"/>
      <c r="BY1382" s="42"/>
      <c r="BZ1382" s="42"/>
      <c r="CA1382" s="42"/>
      <c r="CB1382" s="42"/>
      <c r="CC1382" s="42"/>
      <c r="CD1382" s="42"/>
      <c r="CE1382" s="42"/>
      <c r="CF1382" s="42"/>
      <c r="CG1382" s="42"/>
      <c r="CH1382" s="42"/>
      <c r="CI1382" s="42"/>
      <c r="CJ1382" s="42"/>
      <c r="CK1382" s="42"/>
      <c r="CL1382" s="42"/>
      <c r="CM1382" s="42"/>
      <c r="CN1382" s="42"/>
      <c r="CO1382" s="42"/>
      <c r="CP1382" s="42"/>
      <c r="CQ1382" s="42"/>
      <c r="CR1382" s="42"/>
      <c r="CS1382" s="42"/>
      <c r="CT1382" s="42"/>
      <c r="CU1382" s="42"/>
      <c r="CV1382" s="42"/>
    </row>
    <row r="1383" spans="1:100" x14ac:dyDescent="0.45">
      <c r="A1383" s="42"/>
      <c r="B1383" s="42"/>
      <c r="C1383" s="42"/>
      <c r="D1383" s="42"/>
      <c r="E1383" s="42"/>
      <c r="F1383" s="42"/>
      <c r="G1383" s="42"/>
      <c r="H1383" s="42"/>
      <c r="I1383" s="42"/>
      <c r="J1383" s="42"/>
      <c r="K1383" s="42"/>
      <c r="L1383" s="42"/>
      <c r="M1383" s="42"/>
      <c r="N1383" s="42"/>
      <c r="O1383" s="42"/>
      <c r="P1383" s="42"/>
      <c r="Q1383" s="42"/>
      <c r="R1383" s="42"/>
      <c r="S1383" s="42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H1383" s="42"/>
      <c r="BI1383" s="42"/>
      <c r="BJ1383" s="42"/>
      <c r="BK1383" s="42"/>
      <c r="BL1383" s="42"/>
      <c r="BM1383" s="42"/>
      <c r="BN1383" s="42"/>
      <c r="BO1383" s="42"/>
      <c r="BP1383" s="42"/>
      <c r="BQ1383" s="42"/>
      <c r="BR1383" s="42"/>
      <c r="BS1383" s="42"/>
      <c r="BT1383" s="42"/>
      <c r="BU1383" s="42"/>
      <c r="BV1383" s="42"/>
      <c r="BW1383" s="42"/>
      <c r="BX1383" s="42"/>
      <c r="BY1383" s="42"/>
      <c r="BZ1383" s="42"/>
      <c r="CA1383" s="42"/>
      <c r="CB1383" s="42"/>
      <c r="CC1383" s="42"/>
      <c r="CD1383" s="42"/>
      <c r="CE1383" s="42"/>
      <c r="CF1383" s="42"/>
      <c r="CG1383" s="42"/>
      <c r="CH1383" s="42"/>
      <c r="CI1383" s="42"/>
      <c r="CJ1383" s="42"/>
      <c r="CK1383" s="42"/>
      <c r="CL1383" s="42"/>
      <c r="CM1383" s="42"/>
      <c r="CN1383" s="42"/>
      <c r="CO1383" s="42"/>
      <c r="CP1383" s="42"/>
      <c r="CQ1383" s="42"/>
      <c r="CR1383" s="42"/>
      <c r="CS1383" s="42"/>
      <c r="CT1383" s="42"/>
      <c r="CU1383" s="42"/>
      <c r="CV1383" s="42"/>
    </row>
    <row r="1384" spans="1:100" x14ac:dyDescent="0.45">
      <c r="A1384" s="42"/>
      <c r="B1384" s="42"/>
      <c r="C1384" s="42"/>
      <c r="D1384" s="42"/>
      <c r="E1384" s="42"/>
      <c r="F1384" s="42"/>
      <c r="G1384" s="42"/>
      <c r="H1384" s="42"/>
      <c r="I1384" s="42"/>
      <c r="J1384" s="42"/>
      <c r="K1384" s="42"/>
      <c r="L1384" s="42"/>
      <c r="M1384" s="42"/>
      <c r="N1384" s="42"/>
      <c r="O1384" s="42"/>
      <c r="P1384" s="42"/>
      <c r="Q1384" s="42"/>
      <c r="R1384" s="42"/>
      <c r="S1384" s="42"/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S1384" s="42"/>
      <c r="AT1384" s="42"/>
      <c r="AU1384" s="42"/>
      <c r="AV1384" s="42"/>
      <c r="AW1384" s="42"/>
      <c r="AX1384" s="42"/>
      <c r="AY1384" s="42"/>
      <c r="AZ1384" s="42"/>
      <c r="BA1384" s="42"/>
      <c r="BB1384" s="42"/>
      <c r="BC1384" s="42"/>
      <c r="BD1384" s="42"/>
      <c r="BE1384" s="42"/>
      <c r="BF1384" s="42"/>
      <c r="BG1384" s="42"/>
      <c r="BH1384" s="42"/>
      <c r="BI1384" s="42"/>
      <c r="BJ1384" s="42"/>
      <c r="BK1384" s="42"/>
      <c r="BL1384" s="42"/>
      <c r="BM1384" s="42"/>
      <c r="BN1384" s="42"/>
      <c r="BO1384" s="42"/>
      <c r="BP1384" s="42"/>
      <c r="BQ1384" s="42"/>
      <c r="BR1384" s="42"/>
      <c r="BS1384" s="42"/>
      <c r="BT1384" s="42"/>
      <c r="BU1384" s="42"/>
      <c r="BV1384" s="42"/>
      <c r="BW1384" s="42"/>
      <c r="BX1384" s="42"/>
      <c r="BY1384" s="42"/>
      <c r="BZ1384" s="42"/>
      <c r="CA1384" s="42"/>
      <c r="CB1384" s="42"/>
      <c r="CC1384" s="42"/>
      <c r="CD1384" s="42"/>
      <c r="CE1384" s="42"/>
      <c r="CF1384" s="42"/>
      <c r="CG1384" s="42"/>
      <c r="CH1384" s="42"/>
      <c r="CI1384" s="42"/>
      <c r="CJ1384" s="42"/>
      <c r="CK1384" s="42"/>
      <c r="CL1384" s="42"/>
      <c r="CM1384" s="42"/>
      <c r="CN1384" s="42"/>
      <c r="CO1384" s="42"/>
      <c r="CP1384" s="42"/>
      <c r="CQ1384" s="42"/>
      <c r="CR1384" s="42"/>
      <c r="CS1384" s="42"/>
      <c r="CT1384" s="42"/>
      <c r="CU1384" s="42"/>
      <c r="CV1384" s="42"/>
    </row>
    <row r="1385" spans="1:100" x14ac:dyDescent="0.45">
      <c r="A1385" s="42"/>
      <c r="B1385" s="42"/>
      <c r="C1385" s="42"/>
      <c r="D1385" s="42"/>
      <c r="E1385" s="42"/>
      <c r="F1385" s="42"/>
      <c r="G1385" s="42"/>
      <c r="H1385" s="42"/>
      <c r="I1385" s="42"/>
      <c r="J1385" s="42"/>
      <c r="K1385" s="42"/>
      <c r="L1385" s="42"/>
      <c r="M1385" s="42"/>
      <c r="N1385" s="42"/>
      <c r="O1385" s="42"/>
      <c r="P1385" s="42"/>
      <c r="Q1385" s="42"/>
      <c r="R1385" s="42"/>
      <c r="S1385" s="42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H1385" s="42"/>
      <c r="BI1385" s="42"/>
      <c r="BJ1385" s="42"/>
      <c r="BK1385" s="42"/>
      <c r="BL1385" s="42"/>
      <c r="BM1385" s="42"/>
      <c r="BN1385" s="42"/>
      <c r="BO1385" s="42"/>
      <c r="BP1385" s="42"/>
      <c r="BQ1385" s="42"/>
      <c r="BR1385" s="42"/>
      <c r="BS1385" s="42"/>
      <c r="BT1385" s="42"/>
      <c r="BU1385" s="42"/>
      <c r="BV1385" s="42"/>
      <c r="BW1385" s="42"/>
      <c r="BX1385" s="42"/>
      <c r="BY1385" s="42"/>
      <c r="BZ1385" s="42"/>
      <c r="CA1385" s="42"/>
      <c r="CB1385" s="42"/>
      <c r="CC1385" s="42"/>
      <c r="CD1385" s="42"/>
      <c r="CE1385" s="42"/>
      <c r="CF1385" s="42"/>
      <c r="CG1385" s="42"/>
      <c r="CH1385" s="42"/>
      <c r="CI1385" s="42"/>
      <c r="CJ1385" s="42"/>
      <c r="CK1385" s="42"/>
      <c r="CL1385" s="42"/>
      <c r="CM1385" s="42"/>
      <c r="CN1385" s="42"/>
      <c r="CO1385" s="42"/>
      <c r="CP1385" s="42"/>
      <c r="CQ1385" s="42"/>
      <c r="CR1385" s="42"/>
      <c r="CS1385" s="42"/>
      <c r="CT1385" s="42"/>
      <c r="CU1385" s="42"/>
      <c r="CV1385" s="42"/>
    </row>
    <row r="1386" spans="1:100" x14ac:dyDescent="0.45">
      <c r="A1386" s="42"/>
      <c r="B1386" s="42"/>
      <c r="C1386" s="42"/>
      <c r="D1386" s="42"/>
      <c r="E1386" s="42"/>
      <c r="F1386" s="42"/>
      <c r="G1386" s="42"/>
      <c r="H1386" s="42"/>
      <c r="I1386" s="42"/>
      <c r="J1386" s="42"/>
      <c r="K1386" s="42"/>
      <c r="L1386" s="42"/>
      <c r="M1386" s="42"/>
      <c r="N1386" s="42"/>
      <c r="O1386" s="42"/>
      <c r="P1386" s="42"/>
      <c r="Q1386" s="42"/>
      <c r="R1386" s="42"/>
      <c r="S1386" s="42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H1386" s="42"/>
      <c r="BI1386" s="42"/>
      <c r="BJ1386" s="42"/>
      <c r="BK1386" s="42"/>
      <c r="BL1386" s="42"/>
      <c r="BM1386" s="42"/>
      <c r="BN1386" s="42"/>
      <c r="BO1386" s="42"/>
      <c r="BP1386" s="42"/>
      <c r="BQ1386" s="42"/>
      <c r="BR1386" s="42"/>
      <c r="BS1386" s="42"/>
      <c r="BT1386" s="42"/>
      <c r="BU1386" s="42"/>
      <c r="BV1386" s="42"/>
      <c r="BW1386" s="42"/>
      <c r="BX1386" s="42"/>
      <c r="BY1386" s="42"/>
      <c r="BZ1386" s="42"/>
      <c r="CA1386" s="42"/>
      <c r="CB1386" s="42"/>
      <c r="CC1386" s="42"/>
      <c r="CD1386" s="42"/>
      <c r="CE1386" s="42"/>
      <c r="CF1386" s="42"/>
      <c r="CG1386" s="42"/>
      <c r="CH1386" s="42"/>
      <c r="CI1386" s="42"/>
      <c r="CJ1386" s="42"/>
      <c r="CK1386" s="42"/>
      <c r="CL1386" s="42"/>
      <c r="CM1386" s="42"/>
      <c r="CN1386" s="42"/>
      <c r="CO1386" s="42"/>
      <c r="CP1386" s="42"/>
      <c r="CQ1386" s="42"/>
      <c r="CR1386" s="42"/>
      <c r="CS1386" s="42"/>
      <c r="CT1386" s="42"/>
      <c r="CU1386" s="42"/>
      <c r="CV1386" s="42"/>
    </row>
    <row r="1387" spans="1:100" x14ac:dyDescent="0.45">
      <c r="A1387" s="42"/>
      <c r="B1387" s="42"/>
      <c r="C1387" s="42"/>
      <c r="D1387" s="42"/>
      <c r="E1387" s="42"/>
      <c r="F1387" s="42"/>
      <c r="G1387" s="42"/>
      <c r="H1387" s="42"/>
      <c r="I1387" s="42"/>
      <c r="J1387" s="42"/>
      <c r="K1387" s="42"/>
      <c r="L1387" s="42"/>
      <c r="M1387" s="42"/>
      <c r="N1387" s="42"/>
      <c r="O1387" s="42"/>
      <c r="P1387" s="42"/>
      <c r="Q1387" s="42"/>
      <c r="R1387" s="42"/>
      <c r="S1387" s="42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H1387" s="42"/>
      <c r="BI1387" s="42"/>
      <c r="BJ1387" s="42"/>
      <c r="BK1387" s="42"/>
      <c r="BL1387" s="42"/>
      <c r="BM1387" s="42"/>
      <c r="BN1387" s="42"/>
      <c r="BO1387" s="42"/>
      <c r="BP1387" s="42"/>
      <c r="BQ1387" s="42"/>
      <c r="BR1387" s="42"/>
      <c r="BS1387" s="42"/>
      <c r="BT1387" s="42"/>
      <c r="BU1387" s="42"/>
      <c r="BV1387" s="42"/>
      <c r="BW1387" s="42"/>
      <c r="BX1387" s="42"/>
      <c r="BY1387" s="42"/>
      <c r="BZ1387" s="42"/>
      <c r="CA1387" s="42"/>
      <c r="CB1387" s="42"/>
      <c r="CC1387" s="42"/>
      <c r="CD1387" s="42"/>
      <c r="CE1387" s="42"/>
      <c r="CF1387" s="42"/>
      <c r="CG1387" s="42"/>
      <c r="CH1387" s="42"/>
      <c r="CI1387" s="42"/>
      <c r="CJ1387" s="42"/>
      <c r="CK1387" s="42"/>
      <c r="CL1387" s="42"/>
      <c r="CM1387" s="42"/>
      <c r="CN1387" s="42"/>
      <c r="CO1387" s="42"/>
      <c r="CP1387" s="42"/>
      <c r="CQ1387" s="42"/>
      <c r="CR1387" s="42"/>
      <c r="CS1387" s="42"/>
      <c r="CT1387" s="42"/>
      <c r="CU1387" s="42"/>
      <c r="CV1387" s="42"/>
    </row>
    <row r="1388" spans="1:100" x14ac:dyDescent="0.45">
      <c r="A1388" s="42"/>
      <c r="B1388" s="42"/>
      <c r="C1388" s="42"/>
      <c r="D1388" s="42"/>
      <c r="E1388" s="42"/>
      <c r="F1388" s="42"/>
      <c r="G1388" s="42"/>
      <c r="H1388" s="42"/>
      <c r="I1388" s="42"/>
      <c r="J1388" s="42"/>
      <c r="K1388" s="42"/>
      <c r="L1388" s="42"/>
      <c r="M1388" s="42"/>
      <c r="N1388" s="42"/>
      <c r="O1388" s="42"/>
      <c r="P1388" s="42"/>
      <c r="Q1388" s="42"/>
      <c r="R1388" s="42"/>
      <c r="S1388" s="42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H1388" s="42"/>
      <c r="BI1388" s="42"/>
      <c r="BJ1388" s="42"/>
      <c r="BK1388" s="42"/>
      <c r="BL1388" s="42"/>
      <c r="BM1388" s="42"/>
      <c r="BN1388" s="42"/>
      <c r="BO1388" s="42"/>
      <c r="BP1388" s="42"/>
      <c r="BQ1388" s="42"/>
      <c r="BR1388" s="42"/>
      <c r="BS1388" s="42"/>
      <c r="BT1388" s="42"/>
      <c r="BU1388" s="42"/>
      <c r="BV1388" s="42"/>
      <c r="BW1388" s="42"/>
      <c r="BX1388" s="42"/>
      <c r="BY1388" s="42"/>
      <c r="BZ1388" s="42"/>
      <c r="CA1388" s="42"/>
      <c r="CB1388" s="42"/>
      <c r="CC1388" s="42"/>
      <c r="CD1388" s="42"/>
      <c r="CE1388" s="42"/>
      <c r="CF1388" s="42"/>
      <c r="CG1388" s="42"/>
      <c r="CH1388" s="42"/>
      <c r="CI1388" s="42"/>
      <c r="CJ1388" s="42"/>
      <c r="CK1388" s="42"/>
      <c r="CL1388" s="42"/>
      <c r="CM1388" s="42"/>
      <c r="CN1388" s="42"/>
      <c r="CO1388" s="42"/>
      <c r="CP1388" s="42"/>
      <c r="CQ1388" s="42"/>
      <c r="CR1388" s="42"/>
      <c r="CS1388" s="42"/>
      <c r="CT1388" s="42"/>
      <c r="CU1388" s="42"/>
      <c r="CV1388" s="42"/>
    </row>
    <row r="1389" spans="1:100" x14ac:dyDescent="0.45">
      <c r="A1389" s="42"/>
      <c r="B1389" s="42"/>
      <c r="C1389" s="42"/>
      <c r="D1389" s="42"/>
      <c r="E1389" s="42"/>
      <c r="F1389" s="42"/>
      <c r="G1389" s="42"/>
      <c r="H1389" s="42"/>
      <c r="I1389" s="42"/>
      <c r="J1389" s="42"/>
      <c r="K1389" s="42"/>
      <c r="L1389" s="42"/>
      <c r="M1389" s="42"/>
      <c r="N1389" s="42"/>
      <c r="O1389" s="42"/>
      <c r="P1389" s="42"/>
      <c r="Q1389" s="42"/>
      <c r="R1389" s="42"/>
      <c r="S1389" s="42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H1389" s="42"/>
      <c r="BI1389" s="42"/>
      <c r="BJ1389" s="42"/>
      <c r="BK1389" s="42"/>
      <c r="BL1389" s="42"/>
      <c r="BM1389" s="42"/>
      <c r="BN1389" s="42"/>
      <c r="BO1389" s="42"/>
      <c r="BP1389" s="42"/>
      <c r="BQ1389" s="42"/>
      <c r="BR1389" s="42"/>
      <c r="BS1389" s="42"/>
      <c r="BT1389" s="42"/>
      <c r="BU1389" s="42"/>
      <c r="BV1389" s="42"/>
      <c r="BW1389" s="42"/>
      <c r="BX1389" s="42"/>
      <c r="BY1389" s="42"/>
      <c r="BZ1389" s="42"/>
      <c r="CA1389" s="42"/>
      <c r="CB1389" s="42"/>
      <c r="CC1389" s="42"/>
      <c r="CD1389" s="42"/>
      <c r="CE1389" s="42"/>
      <c r="CF1389" s="42"/>
      <c r="CG1389" s="42"/>
      <c r="CH1389" s="42"/>
      <c r="CI1389" s="42"/>
      <c r="CJ1389" s="42"/>
      <c r="CK1389" s="42"/>
      <c r="CL1389" s="42"/>
      <c r="CM1389" s="42"/>
      <c r="CN1389" s="42"/>
      <c r="CO1389" s="42"/>
      <c r="CP1389" s="42"/>
      <c r="CQ1389" s="42"/>
      <c r="CR1389" s="42"/>
      <c r="CS1389" s="42"/>
      <c r="CT1389" s="42"/>
      <c r="CU1389" s="42"/>
      <c r="CV1389" s="42"/>
    </row>
    <row r="1390" spans="1:100" x14ac:dyDescent="0.45">
      <c r="A1390" s="42"/>
      <c r="B1390" s="42"/>
      <c r="C1390" s="42"/>
      <c r="D1390" s="42"/>
      <c r="E1390" s="42"/>
      <c r="F1390" s="42"/>
      <c r="G1390" s="42"/>
      <c r="H1390" s="42"/>
      <c r="I1390" s="42"/>
      <c r="J1390" s="42"/>
      <c r="K1390" s="42"/>
      <c r="L1390" s="42"/>
      <c r="M1390" s="42"/>
      <c r="N1390" s="42"/>
      <c r="O1390" s="42"/>
      <c r="P1390" s="42"/>
      <c r="Q1390" s="42"/>
      <c r="R1390" s="42"/>
      <c r="S1390" s="42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H1390" s="42"/>
      <c r="BI1390" s="42"/>
      <c r="BJ1390" s="42"/>
      <c r="BK1390" s="42"/>
      <c r="BL1390" s="42"/>
      <c r="BM1390" s="42"/>
      <c r="BN1390" s="42"/>
      <c r="BO1390" s="42"/>
      <c r="BP1390" s="42"/>
      <c r="BQ1390" s="42"/>
      <c r="BR1390" s="42"/>
      <c r="BS1390" s="42"/>
      <c r="BT1390" s="42"/>
      <c r="BU1390" s="42"/>
      <c r="BV1390" s="42"/>
      <c r="BW1390" s="42"/>
      <c r="BX1390" s="42"/>
      <c r="BY1390" s="42"/>
      <c r="BZ1390" s="42"/>
      <c r="CA1390" s="42"/>
      <c r="CB1390" s="42"/>
      <c r="CC1390" s="42"/>
      <c r="CD1390" s="42"/>
      <c r="CE1390" s="42"/>
      <c r="CF1390" s="42"/>
      <c r="CG1390" s="42"/>
      <c r="CH1390" s="42"/>
      <c r="CI1390" s="42"/>
      <c r="CJ1390" s="42"/>
      <c r="CK1390" s="42"/>
      <c r="CL1390" s="42"/>
      <c r="CM1390" s="42"/>
      <c r="CN1390" s="42"/>
      <c r="CO1390" s="42"/>
      <c r="CP1390" s="42"/>
      <c r="CQ1390" s="42"/>
      <c r="CR1390" s="42"/>
      <c r="CS1390" s="42"/>
      <c r="CT1390" s="42"/>
      <c r="CU1390" s="42"/>
      <c r="CV1390" s="42"/>
    </row>
    <row r="1391" spans="1:100" x14ac:dyDescent="0.45">
      <c r="A1391" s="42"/>
      <c r="B1391" s="42"/>
      <c r="C1391" s="42"/>
      <c r="D1391" s="42"/>
      <c r="E1391" s="42"/>
      <c r="F1391" s="42"/>
      <c r="G1391" s="42"/>
      <c r="H1391" s="42"/>
      <c r="I1391" s="42"/>
      <c r="J1391" s="42"/>
      <c r="K1391" s="42"/>
      <c r="L1391" s="42"/>
      <c r="M1391" s="42"/>
      <c r="N1391" s="42"/>
      <c r="O1391" s="42"/>
      <c r="P1391" s="42"/>
      <c r="Q1391" s="42"/>
      <c r="R1391" s="42"/>
      <c r="S1391" s="42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H1391" s="42"/>
      <c r="BI1391" s="42"/>
      <c r="BJ1391" s="42"/>
      <c r="BK1391" s="42"/>
      <c r="BL1391" s="42"/>
      <c r="BM1391" s="42"/>
      <c r="BN1391" s="42"/>
      <c r="BO1391" s="42"/>
      <c r="BP1391" s="42"/>
      <c r="BQ1391" s="42"/>
      <c r="BR1391" s="42"/>
      <c r="BS1391" s="42"/>
      <c r="BT1391" s="42"/>
      <c r="BU1391" s="42"/>
      <c r="BV1391" s="42"/>
      <c r="BW1391" s="42"/>
      <c r="BX1391" s="42"/>
      <c r="BY1391" s="42"/>
      <c r="BZ1391" s="42"/>
      <c r="CA1391" s="42"/>
      <c r="CB1391" s="42"/>
      <c r="CC1391" s="42"/>
      <c r="CD1391" s="42"/>
      <c r="CE1391" s="42"/>
      <c r="CF1391" s="42"/>
      <c r="CG1391" s="42"/>
      <c r="CH1391" s="42"/>
      <c r="CI1391" s="42"/>
      <c r="CJ1391" s="42"/>
      <c r="CK1391" s="42"/>
      <c r="CL1391" s="42"/>
      <c r="CM1391" s="42"/>
      <c r="CN1391" s="42"/>
      <c r="CO1391" s="42"/>
      <c r="CP1391" s="42"/>
      <c r="CQ1391" s="42"/>
      <c r="CR1391" s="42"/>
      <c r="CS1391" s="42"/>
      <c r="CT1391" s="42"/>
      <c r="CU1391" s="42"/>
      <c r="CV1391" s="42"/>
    </row>
    <row r="1392" spans="1:100" x14ac:dyDescent="0.45">
      <c r="A1392" s="42"/>
      <c r="B1392" s="42"/>
      <c r="C1392" s="42"/>
      <c r="D1392" s="42"/>
      <c r="E1392" s="42"/>
      <c r="F1392" s="42"/>
      <c r="G1392" s="42"/>
      <c r="H1392" s="42"/>
      <c r="I1392" s="42"/>
      <c r="J1392" s="42"/>
      <c r="K1392" s="42"/>
      <c r="L1392" s="42"/>
      <c r="M1392" s="42"/>
      <c r="N1392" s="42"/>
      <c r="O1392" s="42"/>
      <c r="P1392" s="42"/>
      <c r="Q1392" s="42"/>
      <c r="R1392" s="42"/>
      <c r="S1392" s="42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H1392" s="42"/>
      <c r="BI1392" s="42"/>
      <c r="BJ1392" s="42"/>
      <c r="BK1392" s="42"/>
      <c r="BL1392" s="42"/>
      <c r="BM1392" s="42"/>
      <c r="BN1392" s="42"/>
      <c r="BO1392" s="42"/>
      <c r="BP1392" s="42"/>
      <c r="BQ1392" s="42"/>
      <c r="BR1392" s="42"/>
      <c r="BS1392" s="42"/>
      <c r="BT1392" s="42"/>
      <c r="BU1392" s="42"/>
      <c r="BV1392" s="42"/>
      <c r="BW1392" s="42"/>
      <c r="BX1392" s="42"/>
      <c r="BY1392" s="42"/>
      <c r="BZ1392" s="42"/>
      <c r="CA1392" s="42"/>
      <c r="CB1392" s="42"/>
      <c r="CC1392" s="42"/>
      <c r="CD1392" s="42"/>
      <c r="CE1392" s="42"/>
      <c r="CF1392" s="42"/>
      <c r="CG1392" s="42"/>
      <c r="CH1392" s="42"/>
      <c r="CI1392" s="42"/>
      <c r="CJ1392" s="42"/>
      <c r="CK1392" s="42"/>
      <c r="CL1392" s="42"/>
      <c r="CM1392" s="42"/>
      <c r="CN1392" s="42"/>
      <c r="CO1392" s="42"/>
      <c r="CP1392" s="42"/>
      <c r="CQ1392" s="42"/>
      <c r="CR1392" s="42"/>
      <c r="CS1392" s="42"/>
      <c r="CT1392" s="42"/>
      <c r="CU1392" s="42"/>
      <c r="CV1392" s="42"/>
    </row>
    <row r="1393" spans="1:100" x14ac:dyDescent="0.45">
      <c r="A1393" s="42"/>
      <c r="B1393" s="42"/>
      <c r="C1393" s="42"/>
      <c r="D1393" s="42"/>
      <c r="E1393" s="42"/>
      <c r="F1393" s="42"/>
      <c r="G1393" s="42"/>
      <c r="H1393" s="42"/>
      <c r="I1393" s="42"/>
      <c r="J1393" s="42"/>
      <c r="K1393" s="42"/>
      <c r="L1393" s="42"/>
      <c r="M1393" s="42"/>
      <c r="N1393" s="42"/>
      <c r="O1393" s="42"/>
      <c r="P1393" s="42"/>
      <c r="Q1393" s="42"/>
      <c r="R1393" s="42"/>
      <c r="S1393" s="42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H1393" s="42"/>
      <c r="BI1393" s="42"/>
      <c r="BJ1393" s="42"/>
      <c r="BK1393" s="42"/>
      <c r="BL1393" s="42"/>
      <c r="BM1393" s="42"/>
      <c r="BN1393" s="42"/>
      <c r="BO1393" s="42"/>
      <c r="BP1393" s="42"/>
      <c r="BQ1393" s="42"/>
      <c r="BR1393" s="42"/>
      <c r="BS1393" s="42"/>
      <c r="BT1393" s="42"/>
      <c r="BU1393" s="42"/>
      <c r="BV1393" s="42"/>
      <c r="BW1393" s="42"/>
      <c r="BX1393" s="42"/>
      <c r="BY1393" s="42"/>
      <c r="BZ1393" s="42"/>
      <c r="CA1393" s="42"/>
      <c r="CB1393" s="42"/>
      <c r="CC1393" s="42"/>
      <c r="CD1393" s="42"/>
      <c r="CE1393" s="42"/>
      <c r="CF1393" s="42"/>
      <c r="CG1393" s="42"/>
      <c r="CH1393" s="42"/>
      <c r="CI1393" s="42"/>
      <c r="CJ1393" s="42"/>
      <c r="CK1393" s="42"/>
      <c r="CL1393" s="42"/>
      <c r="CM1393" s="42"/>
      <c r="CN1393" s="42"/>
      <c r="CO1393" s="42"/>
      <c r="CP1393" s="42"/>
      <c r="CQ1393" s="42"/>
      <c r="CR1393" s="42"/>
      <c r="CS1393" s="42"/>
      <c r="CT1393" s="42"/>
      <c r="CU1393" s="42"/>
      <c r="CV1393" s="42"/>
    </row>
    <row r="1394" spans="1:100" x14ac:dyDescent="0.45">
      <c r="A1394" s="42"/>
      <c r="B1394" s="42"/>
      <c r="C1394" s="42"/>
      <c r="D1394" s="42"/>
      <c r="E1394" s="42"/>
      <c r="F1394" s="42"/>
      <c r="G1394" s="42"/>
      <c r="H1394" s="42"/>
      <c r="I1394" s="42"/>
      <c r="J1394" s="42"/>
      <c r="K1394" s="42"/>
      <c r="L1394" s="42"/>
      <c r="M1394" s="42"/>
      <c r="N1394" s="42"/>
      <c r="O1394" s="42"/>
      <c r="P1394" s="42"/>
      <c r="Q1394" s="42"/>
      <c r="R1394" s="42"/>
      <c r="S1394" s="42"/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H1394" s="42"/>
      <c r="BI1394" s="42"/>
      <c r="BJ1394" s="42"/>
      <c r="BK1394" s="42"/>
      <c r="BL1394" s="42"/>
      <c r="BM1394" s="42"/>
      <c r="BN1394" s="42"/>
      <c r="BO1394" s="42"/>
      <c r="BP1394" s="42"/>
      <c r="BQ1394" s="42"/>
      <c r="BR1394" s="42"/>
      <c r="BS1394" s="42"/>
      <c r="BT1394" s="42"/>
      <c r="BU1394" s="42"/>
      <c r="BV1394" s="42"/>
      <c r="BW1394" s="42"/>
      <c r="BX1394" s="42"/>
      <c r="BY1394" s="42"/>
      <c r="BZ1394" s="42"/>
      <c r="CA1394" s="42"/>
      <c r="CB1394" s="42"/>
      <c r="CC1394" s="42"/>
      <c r="CD1394" s="42"/>
      <c r="CE1394" s="42"/>
      <c r="CF1394" s="42"/>
      <c r="CG1394" s="42"/>
      <c r="CH1394" s="42"/>
      <c r="CI1394" s="42"/>
      <c r="CJ1394" s="42"/>
      <c r="CK1394" s="42"/>
      <c r="CL1394" s="42"/>
      <c r="CM1394" s="42"/>
      <c r="CN1394" s="42"/>
      <c r="CO1394" s="42"/>
      <c r="CP1394" s="42"/>
      <c r="CQ1394" s="42"/>
      <c r="CR1394" s="42"/>
      <c r="CS1394" s="42"/>
      <c r="CT1394" s="42"/>
      <c r="CU1394" s="42"/>
      <c r="CV1394" s="42"/>
    </row>
    <row r="1395" spans="1:100" x14ac:dyDescent="0.45">
      <c r="A1395" s="42"/>
      <c r="B1395" s="42"/>
      <c r="C1395" s="42"/>
      <c r="D1395" s="42"/>
      <c r="E1395" s="42"/>
      <c r="F1395" s="42"/>
      <c r="G1395" s="42"/>
      <c r="H1395" s="42"/>
      <c r="I1395" s="42"/>
      <c r="J1395" s="42"/>
      <c r="K1395" s="42"/>
      <c r="L1395" s="42"/>
      <c r="M1395" s="42"/>
      <c r="N1395" s="42"/>
      <c r="O1395" s="42"/>
      <c r="P1395" s="42"/>
      <c r="Q1395" s="42"/>
      <c r="R1395" s="42"/>
      <c r="S1395" s="42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H1395" s="42"/>
      <c r="BI1395" s="42"/>
      <c r="BJ1395" s="42"/>
      <c r="BK1395" s="42"/>
      <c r="BL1395" s="42"/>
      <c r="BM1395" s="42"/>
      <c r="BN1395" s="42"/>
      <c r="BO1395" s="42"/>
      <c r="BP1395" s="42"/>
      <c r="BQ1395" s="42"/>
      <c r="BR1395" s="42"/>
      <c r="BS1395" s="42"/>
      <c r="BT1395" s="42"/>
      <c r="BU1395" s="42"/>
      <c r="BV1395" s="42"/>
      <c r="BW1395" s="42"/>
      <c r="BX1395" s="42"/>
      <c r="BY1395" s="42"/>
      <c r="BZ1395" s="42"/>
      <c r="CA1395" s="42"/>
      <c r="CB1395" s="42"/>
      <c r="CC1395" s="42"/>
      <c r="CD1395" s="42"/>
      <c r="CE1395" s="42"/>
      <c r="CF1395" s="42"/>
      <c r="CG1395" s="42"/>
      <c r="CH1395" s="42"/>
      <c r="CI1395" s="42"/>
      <c r="CJ1395" s="42"/>
      <c r="CK1395" s="42"/>
      <c r="CL1395" s="42"/>
      <c r="CM1395" s="42"/>
      <c r="CN1395" s="42"/>
      <c r="CO1395" s="42"/>
      <c r="CP1395" s="42"/>
      <c r="CQ1395" s="42"/>
      <c r="CR1395" s="42"/>
      <c r="CS1395" s="42"/>
      <c r="CT1395" s="42"/>
      <c r="CU1395" s="42"/>
      <c r="CV1395" s="42"/>
    </row>
    <row r="1396" spans="1:100" x14ac:dyDescent="0.45">
      <c r="A1396" s="42"/>
      <c r="B1396" s="42"/>
      <c r="C1396" s="42"/>
      <c r="D1396" s="42"/>
      <c r="E1396" s="42"/>
      <c r="F1396" s="42"/>
      <c r="G1396" s="42"/>
      <c r="H1396" s="42"/>
      <c r="I1396" s="42"/>
      <c r="J1396" s="42"/>
      <c r="K1396" s="42"/>
      <c r="L1396" s="42"/>
      <c r="M1396" s="42"/>
      <c r="N1396" s="42"/>
      <c r="O1396" s="42"/>
      <c r="P1396" s="42"/>
      <c r="Q1396" s="42"/>
      <c r="R1396" s="42"/>
      <c r="S1396" s="42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H1396" s="42"/>
      <c r="BI1396" s="42"/>
      <c r="BJ1396" s="42"/>
      <c r="BK1396" s="42"/>
      <c r="BL1396" s="42"/>
      <c r="BM1396" s="42"/>
      <c r="BN1396" s="42"/>
      <c r="BO1396" s="42"/>
      <c r="BP1396" s="42"/>
      <c r="BQ1396" s="42"/>
      <c r="BR1396" s="42"/>
      <c r="BS1396" s="42"/>
      <c r="BT1396" s="42"/>
      <c r="BU1396" s="42"/>
      <c r="BV1396" s="42"/>
      <c r="BW1396" s="42"/>
      <c r="BX1396" s="42"/>
      <c r="BY1396" s="42"/>
      <c r="BZ1396" s="42"/>
      <c r="CA1396" s="42"/>
      <c r="CB1396" s="42"/>
      <c r="CC1396" s="42"/>
      <c r="CD1396" s="42"/>
      <c r="CE1396" s="42"/>
      <c r="CF1396" s="42"/>
      <c r="CG1396" s="42"/>
      <c r="CH1396" s="42"/>
      <c r="CI1396" s="42"/>
      <c r="CJ1396" s="42"/>
      <c r="CK1396" s="42"/>
      <c r="CL1396" s="42"/>
      <c r="CM1396" s="42"/>
      <c r="CN1396" s="42"/>
      <c r="CO1396" s="42"/>
      <c r="CP1396" s="42"/>
      <c r="CQ1396" s="42"/>
      <c r="CR1396" s="42"/>
      <c r="CS1396" s="42"/>
      <c r="CT1396" s="42"/>
      <c r="CU1396" s="42"/>
      <c r="CV1396" s="42"/>
    </row>
    <row r="1397" spans="1:100" x14ac:dyDescent="0.45">
      <c r="A1397" s="42"/>
      <c r="B1397" s="42"/>
      <c r="C1397" s="42"/>
      <c r="D1397" s="42"/>
      <c r="E1397" s="42"/>
      <c r="F1397" s="42"/>
      <c r="G1397" s="42"/>
      <c r="H1397" s="42"/>
      <c r="I1397" s="42"/>
      <c r="J1397" s="42"/>
      <c r="K1397" s="42"/>
      <c r="L1397" s="42"/>
      <c r="M1397" s="42"/>
      <c r="N1397" s="42"/>
      <c r="O1397" s="42"/>
      <c r="P1397" s="42"/>
      <c r="Q1397" s="42"/>
      <c r="R1397" s="42"/>
      <c r="S1397" s="42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H1397" s="42"/>
      <c r="BI1397" s="42"/>
      <c r="BJ1397" s="42"/>
      <c r="BK1397" s="42"/>
      <c r="BL1397" s="42"/>
      <c r="BM1397" s="42"/>
      <c r="BN1397" s="42"/>
      <c r="BO1397" s="42"/>
      <c r="BP1397" s="42"/>
      <c r="BQ1397" s="42"/>
      <c r="BR1397" s="42"/>
      <c r="BS1397" s="42"/>
      <c r="BT1397" s="42"/>
      <c r="BU1397" s="42"/>
      <c r="BV1397" s="42"/>
      <c r="BW1397" s="42"/>
      <c r="BX1397" s="42"/>
      <c r="BY1397" s="42"/>
      <c r="BZ1397" s="42"/>
      <c r="CA1397" s="42"/>
      <c r="CB1397" s="42"/>
      <c r="CC1397" s="42"/>
      <c r="CD1397" s="42"/>
      <c r="CE1397" s="42"/>
      <c r="CF1397" s="42"/>
      <c r="CG1397" s="42"/>
      <c r="CH1397" s="42"/>
      <c r="CI1397" s="42"/>
      <c r="CJ1397" s="42"/>
      <c r="CK1397" s="42"/>
      <c r="CL1397" s="42"/>
      <c r="CM1397" s="42"/>
      <c r="CN1397" s="42"/>
      <c r="CO1397" s="42"/>
      <c r="CP1397" s="42"/>
      <c r="CQ1397" s="42"/>
      <c r="CR1397" s="42"/>
      <c r="CS1397" s="42"/>
      <c r="CT1397" s="42"/>
      <c r="CU1397" s="42"/>
      <c r="CV1397" s="42"/>
    </row>
    <row r="1398" spans="1:100" x14ac:dyDescent="0.45">
      <c r="A1398" s="42"/>
      <c r="B1398" s="42"/>
      <c r="C1398" s="42"/>
      <c r="D1398" s="42"/>
      <c r="E1398" s="42"/>
      <c r="F1398" s="42"/>
      <c r="G1398" s="42"/>
      <c r="H1398" s="42"/>
      <c r="I1398" s="42"/>
      <c r="J1398" s="42"/>
      <c r="K1398" s="42"/>
      <c r="L1398" s="42"/>
      <c r="M1398" s="42"/>
      <c r="N1398" s="42"/>
      <c r="O1398" s="42"/>
      <c r="P1398" s="42"/>
      <c r="Q1398" s="42"/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H1398" s="42"/>
      <c r="BI1398" s="42"/>
      <c r="BJ1398" s="42"/>
      <c r="BK1398" s="42"/>
      <c r="BL1398" s="42"/>
      <c r="BM1398" s="42"/>
      <c r="BN1398" s="42"/>
      <c r="BO1398" s="42"/>
      <c r="BP1398" s="42"/>
      <c r="BQ1398" s="42"/>
      <c r="BR1398" s="42"/>
      <c r="BS1398" s="42"/>
      <c r="BT1398" s="42"/>
      <c r="BU1398" s="42"/>
      <c r="BV1398" s="42"/>
      <c r="BW1398" s="42"/>
      <c r="BX1398" s="42"/>
      <c r="BY1398" s="42"/>
      <c r="BZ1398" s="42"/>
      <c r="CA1398" s="42"/>
      <c r="CB1398" s="42"/>
      <c r="CC1398" s="42"/>
      <c r="CD1398" s="42"/>
      <c r="CE1398" s="42"/>
      <c r="CF1398" s="42"/>
      <c r="CG1398" s="42"/>
      <c r="CH1398" s="42"/>
      <c r="CI1398" s="42"/>
      <c r="CJ1398" s="42"/>
      <c r="CK1398" s="42"/>
      <c r="CL1398" s="42"/>
      <c r="CM1398" s="42"/>
      <c r="CN1398" s="42"/>
      <c r="CO1398" s="42"/>
      <c r="CP1398" s="42"/>
      <c r="CQ1398" s="42"/>
      <c r="CR1398" s="42"/>
      <c r="CS1398" s="42"/>
      <c r="CT1398" s="42"/>
      <c r="CU1398" s="42"/>
      <c r="CV1398" s="42"/>
    </row>
    <row r="1399" spans="1:100" x14ac:dyDescent="0.45">
      <c r="A1399" s="42"/>
      <c r="B1399" s="42"/>
      <c r="C1399" s="42"/>
      <c r="D1399" s="42"/>
      <c r="E1399" s="42"/>
      <c r="F1399" s="42"/>
      <c r="G1399" s="42"/>
      <c r="H1399" s="42"/>
      <c r="I1399" s="42"/>
      <c r="J1399" s="42"/>
      <c r="K1399" s="42"/>
      <c r="L1399" s="42"/>
      <c r="M1399" s="42"/>
      <c r="N1399" s="42"/>
      <c r="O1399" s="42"/>
      <c r="P1399" s="42"/>
      <c r="Q1399" s="42"/>
      <c r="R1399" s="42"/>
      <c r="S1399" s="42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H1399" s="42"/>
      <c r="BI1399" s="42"/>
      <c r="BJ1399" s="42"/>
      <c r="BK1399" s="42"/>
      <c r="BL1399" s="42"/>
      <c r="BM1399" s="42"/>
      <c r="BN1399" s="42"/>
      <c r="BO1399" s="42"/>
      <c r="BP1399" s="42"/>
      <c r="BQ1399" s="42"/>
      <c r="BR1399" s="42"/>
      <c r="BS1399" s="42"/>
      <c r="BT1399" s="42"/>
      <c r="BU1399" s="42"/>
      <c r="BV1399" s="42"/>
      <c r="BW1399" s="42"/>
      <c r="BX1399" s="42"/>
      <c r="BY1399" s="42"/>
      <c r="BZ1399" s="42"/>
      <c r="CA1399" s="42"/>
      <c r="CB1399" s="42"/>
      <c r="CC1399" s="42"/>
      <c r="CD1399" s="42"/>
      <c r="CE1399" s="42"/>
      <c r="CF1399" s="42"/>
      <c r="CG1399" s="42"/>
      <c r="CH1399" s="42"/>
      <c r="CI1399" s="42"/>
      <c r="CJ1399" s="42"/>
      <c r="CK1399" s="42"/>
      <c r="CL1399" s="42"/>
      <c r="CM1399" s="42"/>
      <c r="CN1399" s="42"/>
      <c r="CO1399" s="42"/>
      <c r="CP1399" s="42"/>
      <c r="CQ1399" s="42"/>
      <c r="CR1399" s="42"/>
      <c r="CS1399" s="42"/>
      <c r="CT1399" s="42"/>
      <c r="CU1399" s="42"/>
      <c r="CV1399" s="42"/>
    </row>
    <row r="1400" spans="1:100" x14ac:dyDescent="0.45">
      <c r="A1400" s="42"/>
      <c r="B1400" s="42"/>
      <c r="C1400" s="42"/>
      <c r="D1400" s="42"/>
      <c r="E1400" s="42"/>
      <c r="F1400" s="42"/>
      <c r="G1400" s="42"/>
      <c r="H1400" s="42"/>
      <c r="I1400" s="42"/>
      <c r="J1400" s="42"/>
      <c r="K1400" s="42"/>
      <c r="L1400" s="42"/>
      <c r="M1400" s="42"/>
      <c r="N1400" s="42"/>
      <c r="O1400" s="42"/>
      <c r="P1400" s="42"/>
      <c r="Q1400" s="42"/>
      <c r="R1400" s="42"/>
      <c r="S1400" s="42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H1400" s="42"/>
      <c r="BI1400" s="42"/>
      <c r="BJ1400" s="42"/>
      <c r="BK1400" s="42"/>
      <c r="BL1400" s="42"/>
      <c r="BM1400" s="42"/>
      <c r="BN1400" s="42"/>
      <c r="BO1400" s="42"/>
      <c r="BP1400" s="42"/>
      <c r="BQ1400" s="42"/>
      <c r="BR1400" s="42"/>
      <c r="BS1400" s="42"/>
      <c r="BT1400" s="42"/>
      <c r="BU1400" s="42"/>
      <c r="BV1400" s="42"/>
      <c r="BW1400" s="42"/>
      <c r="BX1400" s="42"/>
      <c r="BY1400" s="42"/>
      <c r="BZ1400" s="42"/>
      <c r="CA1400" s="42"/>
      <c r="CB1400" s="42"/>
      <c r="CC1400" s="42"/>
      <c r="CD1400" s="42"/>
      <c r="CE1400" s="42"/>
      <c r="CF1400" s="42"/>
      <c r="CG1400" s="42"/>
      <c r="CH1400" s="42"/>
      <c r="CI1400" s="42"/>
      <c r="CJ1400" s="42"/>
      <c r="CK1400" s="42"/>
      <c r="CL1400" s="42"/>
      <c r="CM1400" s="42"/>
      <c r="CN1400" s="42"/>
      <c r="CO1400" s="42"/>
      <c r="CP1400" s="42"/>
      <c r="CQ1400" s="42"/>
      <c r="CR1400" s="42"/>
      <c r="CS1400" s="42"/>
      <c r="CT1400" s="42"/>
      <c r="CU1400" s="42"/>
      <c r="CV1400" s="42"/>
    </row>
    <row r="1401" spans="1:100" x14ac:dyDescent="0.45">
      <c r="A1401" s="42"/>
      <c r="B1401" s="42"/>
      <c r="C1401" s="42"/>
      <c r="D1401" s="42"/>
      <c r="E1401" s="42"/>
      <c r="F1401" s="42"/>
      <c r="G1401" s="42"/>
      <c r="H1401" s="42"/>
      <c r="I1401" s="42"/>
      <c r="J1401" s="42"/>
      <c r="K1401" s="42"/>
      <c r="L1401" s="42"/>
      <c r="M1401" s="42"/>
      <c r="N1401" s="42"/>
      <c r="O1401" s="42"/>
      <c r="P1401" s="42"/>
      <c r="Q1401" s="42"/>
      <c r="R1401" s="42"/>
      <c r="S1401" s="42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H1401" s="42"/>
      <c r="BI1401" s="42"/>
      <c r="BJ1401" s="42"/>
      <c r="BK1401" s="42"/>
      <c r="BL1401" s="42"/>
      <c r="BM1401" s="42"/>
      <c r="BN1401" s="42"/>
      <c r="BO1401" s="42"/>
      <c r="BP1401" s="42"/>
      <c r="BQ1401" s="42"/>
      <c r="BR1401" s="42"/>
      <c r="BS1401" s="42"/>
      <c r="BT1401" s="42"/>
      <c r="BU1401" s="42"/>
      <c r="BV1401" s="42"/>
      <c r="BW1401" s="42"/>
      <c r="BX1401" s="42"/>
      <c r="BY1401" s="42"/>
      <c r="BZ1401" s="42"/>
      <c r="CA1401" s="42"/>
      <c r="CB1401" s="42"/>
      <c r="CC1401" s="42"/>
      <c r="CD1401" s="42"/>
      <c r="CE1401" s="42"/>
      <c r="CF1401" s="42"/>
      <c r="CG1401" s="42"/>
      <c r="CH1401" s="42"/>
      <c r="CI1401" s="42"/>
      <c r="CJ1401" s="42"/>
      <c r="CK1401" s="42"/>
      <c r="CL1401" s="42"/>
      <c r="CM1401" s="42"/>
      <c r="CN1401" s="42"/>
      <c r="CO1401" s="42"/>
      <c r="CP1401" s="42"/>
      <c r="CQ1401" s="42"/>
      <c r="CR1401" s="42"/>
      <c r="CS1401" s="42"/>
      <c r="CT1401" s="42"/>
      <c r="CU1401" s="42"/>
      <c r="CV1401" s="42"/>
    </row>
    <row r="1402" spans="1:100" x14ac:dyDescent="0.45">
      <c r="A1402" s="42"/>
      <c r="B1402" s="42"/>
      <c r="C1402" s="42"/>
      <c r="D1402" s="42"/>
      <c r="E1402" s="42"/>
      <c r="F1402" s="42"/>
      <c r="G1402" s="42"/>
      <c r="H1402" s="42"/>
      <c r="I1402" s="42"/>
      <c r="J1402" s="42"/>
      <c r="K1402" s="42"/>
      <c r="L1402" s="42"/>
      <c r="M1402" s="42"/>
      <c r="N1402" s="42"/>
      <c r="O1402" s="42"/>
      <c r="P1402" s="42"/>
      <c r="Q1402" s="42"/>
      <c r="R1402" s="42"/>
      <c r="S1402" s="42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H1402" s="42"/>
      <c r="BI1402" s="42"/>
      <c r="BJ1402" s="42"/>
      <c r="BK1402" s="42"/>
      <c r="BL1402" s="42"/>
      <c r="BM1402" s="42"/>
      <c r="BN1402" s="42"/>
      <c r="BO1402" s="42"/>
      <c r="BP1402" s="42"/>
      <c r="BQ1402" s="42"/>
      <c r="BR1402" s="42"/>
      <c r="BS1402" s="42"/>
      <c r="BT1402" s="42"/>
      <c r="BU1402" s="42"/>
      <c r="BV1402" s="42"/>
      <c r="BW1402" s="42"/>
      <c r="BX1402" s="42"/>
      <c r="BY1402" s="42"/>
      <c r="BZ1402" s="42"/>
      <c r="CA1402" s="42"/>
      <c r="CB1402" s="42"/>
      <c r="CC1402" s="42"/>
      <c r="CD1402" s="42"/>
      <c r="CE1402" s="42"/>
      <c r="CF1402" s="42"/>
      <c r="CG1402" s="42"/>
      <c r="CH1402" s="42"/>
      <c r="CI1402" s="42"/>
      <c r="CJ1402" s="42"/>
      <c r="CK1402" s="42"/>
      <c r="CL1402" s="42"/>
      <c r="CM1402" s="42"/>
      <c r="CN1402" s="42"/>
      <c r="CO1402" s="42"/>
      <c r="CP1402" s="42"/>
      <c r="CQ1402" s="42"/>
      <c r="CR1402" s="42"/>
      <c r="CS1402" s="42"/>
      <c r="CT1402" s="42"/>
      <c r="CU1402" s="42"/>
      <c r="CV1402" s="42"/>
    </row>
    <row r="1403" spans="1:100" x14ac:dyDescent="0.45">
      <c r="A1403" s="42"/>
      <c r="B1403" s="42"/>
      <c r="C1403" s="42"/>
      <c r="D1403" s="42"/>
      <c r="E1403" s="42"/>
      <c r="F1403" s="42"/>
      <c r="G1403" s="42"/>
      <c r="H1403" s="42"/>
      <c r="I1403" s="42"/>
      <c r="J1403" s="42"/>
      <c r="K1403" s="42"/>
      <c r="L1403" s="42"/>
      <c r="M1403" s="42"/>
      <c r="N1403" s="42"/>
      <c r="O1403" s="42"/>
      <c r="P1403" s="42"/>
      <c r="Q1403" s="42"/>
      <c r="R1403" s="42"/>
      <c r="S1403" s="42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H1403" s="42"/>
      <c r="BI1403" s="42"/>
      <c r="BJ1403" s="42"/>
      <c r="BK1403" s="42"/>
      <c r="BL1403" s="42"/>
      <c r="BM1403" s="42"/>
      <c r="BN1403" s="42"/>
      <c r="BO1403" s="42"/>
      <c r="BP1403" s="42"/>
      <c r="BQ1403" s="42"/>
      <c r="BR1403" s="42"/>
      <c r="BS1403" s="42"/>
      <c r="BT1403" s="42"/>
      <c r="BU1403" s="42"/>
      <c r="BV1403" s="42"/>
      <c r="BW1403" s="42"/>
      <c r="BX1403" s="42"/>
      <c r="BY1403" s="42"/>
      <c r="BZ1403" s="42"/>
      <c r="CA1403" s="42"/>
      <c r="CB1403" s="42"/>
      <c r="CC1403" s="42"/>
      <c r="CD1403" s="42"/>
      <c r="CE1403" s="42"/>
      <c r="CF1403" s="42"/>
      <c r="CG1403" s="42"/>
      <c r="CH1403" s="42"/>
      <c r="CI1403" s="42"/>
      <c r="CJ1403" s="42"/>
      <c r="CK1403" s="42"/>
      <c r="CL1403" s="42"/>
      <c r="CM1403" s="42"/>
      <c r="CN1403" s="42"/>
      <c r="CO1403" s="42"/>
      <c r="CP1403" s="42"/>
      <c r="CQ1403" s="42"/>
      <c r="CR1403" s="42"/>
      <c r="CS1403" s="42"/>
      <c r="CT1403" s="42"/>
      <c r="CU1403" s="42"/>
      <c r="CV1403" s="42"/>
    </row>
    <row r="1404" spans="1:100" x14ac:dyDescent="0.45">
      <c r="A1404" s="42"/>
      <c r="B1404" s="42"/>
      <c r="C1404" s="42"/>
      <c r="D1404" s="42"/>
      <c r="E1404" s="42"/>
      <c r="F1404" s="42"/>
      <c r="G1404" s="42"/>
      <c r="H1404" s="42"/>
      <c r="I1404" s="42"/>
      <c r="J1404" s="42"/>
      <c r="K1404" s="42"/>
      <c r="L1404" s="42"/>
      <c r="M1404" s="42"/>
      <c r="N1404" s="42"/>
      <c r="O1404" s="42"/>
      <c r="P1404" s="42"/>
      <c r="Q1404" s="42"/>
      <c r="R1404" s="42"/>
      <c r="S1404" s="42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H1404" s="42"/>
      <c r="BI1404" s="42"/>
      <c r="BJ1404" s="42"/>
      <c r="BK1404" s="42"/>
      <c r="BL1404" s="42"/>
      <c r="BM1404" s="42"/>
      <c r="BN1404" s="42"/>
      <c r="BO1404" s="42"/>
      <c r="BP1404" s="42"/>
      <c r="BQ1404" s="42"/>
      <c r="BR1404" s="42"/>
      <c r="BS1404" s="42"/>
      <c r="BT1404" s="42"/>
      <c r="BU1404" s="42"/>
      <c r="BV1404" s="42"/>
      <c r="BW1404" s="42"/>
      <c r="BX1404" s="42"/>
      <c r="BY1404" s="42"/>
      <c r="BZ1404" s="42"/>
      <c r="CA1404" s="42"/>
      <c r="CB1404" s="42"/>
      <c r="CC1404" s="42"/>
      <c r="CD1404" s="42"/>
      <c r="CE1404" s="42"/>
      <c r="CF1404" s="42"/>
      <c r="CG1404" s="42"/>
      <c r="CH1404" s="42"/>
      <c r="CI1404" s="42"/>
      <c r="CJ1404" s="42"/>
      <c r="CK1404" s="42"/>
      <c r="CL1404" s="42"/>
      <c r="CM1404" s="42"/>
      <c r="CN1404" s="42"/>
      <c r="CO1404" s="42"/>
      <c r="CP1404" s="42"/>
      <c r="CQ1404" s="42"/>
      <c r="CR1404" s="42"/>
      <c r="CS1404" s="42"/>
      <c r="CT1404" s="42"/>
      <c r="CU1404" s="42"/>
      <c r="CV1404" s="42"/>
    </row>
    <row r="1405" spans="1:100" x14ac:dyDescent="0.45">
      <c r="A1405" s="42"/>
      <c r="B1405" s="42"/>
      <c r="C1405" s="42"/>
      <c r="D1405" s="42"/>
      <c r="E1405" s="42"/>
      <c r="F1405" s="42"/>
      <c r="G1405" s="42"/>
      <c r="H1405" s="42"/>
      <c r="I1405" s="42"/>
      <c r="J1405" s="42"/>
      <c r="K1405" s="42"/>
      <c r="L1405" s="42"/>
      <c r="M1405" s="42"/>
      <c r="N1405" s="42"/>
      <c r="O1405" s="42"/>
      <c r="P1405" s="42"/>
      <c r="Q1405" s="42"/>
      <c r="R1405" s="42"/>
      <c r="S1405" s="42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H1405" s="42"/>
      <c r="BI1405" s="42"/>
      <c r="BJ1405" s="42"/>
      <c r="BK1405" s="42"/>
      <c r="BL1405" s="42"/>
      <c r="BM1405" s="42"/>
      <c r="BN1405" s="42"/>
      <c r="BO1405" s="42"/>
      <c r="BP1405" s="42"/>
      <c r="BQ1405" s="42"/>
      <c r="BR1405" s="42"/>
      <c r="BS1405" s="42"/>
      <c r="BT1405" s="42"/>
      <c r="BU1405" s="42"/>
      <c r="BV1405" s="42"/>
      <c r="BW1405" s="42"/>
      <c r="BX1405" s="42"/>
      <c r="BY1405" s="42"/>
      <c r="BZ1405" s="42"/>
      <c r="CA1405" s="42"/>
      <c r="CB1405" s="42"/>
      <c r="CC1405" s="42"/>
      <c r="CD1405" s="42"/>
      <c r="CE1405" s="42"/>
      <c r="CF1405" s="42"/>
      <c r="CG1405" s="42"/>
      <c r="CH1405" s="42"/>
      <c r="CI1405" s="42"/>
      <c r="CJ1405" s="42"/>
      <c r="CK1405" s="42"/>
      <c r="CL1405" s="42"/>
      <c r="CM1405" s="42"/>
      <c r="CN1405" s="42"/>
      <c r="CO1405" s="42"/>
      <c r="CP1405" s="42"/>
      <c r="CQ1405" s="42"/>
      <c r="CR1405" s="42"/>
      <c r="CS1405" s="42"/>
      <c r="CT1405" s="42"/>
      <c r="CU1405" s="42"/>
      <c r="CV1405" s="42"/>
    </row>
    <row r="1406" spans="1:100" x14ac:dyDescent="0.45">
      <c r="A1406" s="42"/>
      <c r="B1406" s="42"/>
      <c r="C1406" s="42"/>
      <c r="D1406" s="42"/>
      <c r="E1406" s="42"/>
      <c r="F1406" s="42"/>
      <c r="G1406" s="42"/>
      <c r="H1406" s="42"/>
      <c r="I1406" s="42"/>
      <c r="J1406" s="42"/>
      <c r="K1406" s="42"/>
      <c r="L1406" s="42"/>
      <c r="M1406" s="42"/>
      <c r="N1406" s="42"/>
      <c r="O1406" s="42"/>
      <c r="P1406" s="42"/>
      <c r="Q1406" s="42"/>
      <c r="R1406" s="42"/>
      <c r="S1406" s="42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H1406" s="42"/>
      <c r="BI1406" s="42"/>
      <c r="BJ1406" s="42"/>
      <c r="BK1406" s="42"/>
      <c r="BL1406" s="42"/>
      <c r="BM1406" s="42"/>
      <c r="BN1406" s="42"/>
      <c r="BO1406" s="42"/>
      <c r="BP1406" s="42"/>
      <c r="BQ1406" s="42"/>
      <c r="BR1406" s="42"/>
      <c r="BS1406" s="42"/>
      <c r="BT1406" s="42"/>
      <c r="BU1406" s="42"/>
      <c r="BV1406" s="42"/>
      <c r="BW1406" s="42"/>
      <c r="BX1406" s="42"/>
      <c r="BY1406" s="42"/>
      <c r="BZ1406" s="42"/>
      <c r="CA1406" s="42"/>
      <c r="CB1406" s="42"/>
      <c r="CC1406" s="42"/>
      <c r="CD1406" s="42"/>
      <c r="CE1406" s="42"/>
      <c r="CF1406" s="42"/>
      <c r="CG1406" s="42"/>
      <c r="CH1406" s="42"/>
      <c r="CI1406" s="42"/>
      <c r="CJ1406" s="42"/>
      <c r="CK1406" s="42"/>
      <c r="CL1406" s="42"/>
      <c r="CM1406" s="42"/>
      <c r="CN1406" s="42"/>
      <c r="CO1406" s="42"/>
      <c r="CP1406" s="42"/>
      <c r="CQ1406" s="42"/>
      <c r="CR1406" s="42"/>
      <c r="CS1406" s="42"/>
      <c r="CT1406" s="42"/>
      <c r="CU1406" s="42"/>
      <c r="CV1406" s="42"/>
    </row>
    <row r="1407" spans="1:100" x14ac:dyDescent="0.45">
      <c r="A1407" s="42"/>
      <c r="B1407" s="42"/>
      <c r="C1407" s="42"/>
      <c r="D1407" s="42"/>
      <c r="E1407" s="42"/>
      <c r="F1407" s="42"/>
      <c r="G1407" s="42"/>
      <c r="H1407" s="42"/>
      <c r="I1407" s="42"/>
      <c r="J1407" s="42"/>
      <c r="K1407" s="42"/>
      <c r="L1407" s="42"/>
      <c r="M1407" s="42"/>
      <c r="N1407" s="42"/>
      <c r="O1407" s="42"/>
      <c r="P1407" s="42"/>
      <c r="Q1407" s="42"/>
      <c r="R1407" s="42"/>
      <c r="S1407" s="42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H1407" s="42"/>
      <c r="BI1407" s="42"/>
      <c r="BJ1407" s="42"/>
      <c r="BK1407" s="42"/>
      <c r="BL1407" s="42"/>
      <c r="BM1407" s="42"/>
      <c r="BN1407" s="42"/>
      <c r="BO1407" s="42"/>
      <c r="BP1407" s="42"/>
      <c r="BQ1407" s="42"/>
      <c r="BR1407" s="42"/>
      <c r="BS1407" s="42"/>
      <c r="BT1407" s="42"/>
      <c r="BU1407" s="42"/>
      <c r="BV1407" s="42"/>
      <c r="BW1407" s="42"/>
      <c r="BX1407" s="42"/>
      <c r="BY1407" s="42"/>
      <c r="BZ1407" s="42"/>
      <c r="CA1407" s="42"/>
      <c r="CB1407" s="42"/>
      <c r="CC1407" s="42"/>
      <c r="CD1407" s="42"/>
      <c r="CE1407" s="42"/>
      <c r="CF1407" s="42"/>
      <c r="CG1407" s="42"/>
      <c r="CH1407" s="42"/>
      <c r="CI1407" s="42"/>
      <c r="CJ1407" s="42"/>
      <c r="CK1407" s="42"/>
      <c r="CL1407" s="42"/>
      <c r="CM1407" s="42"/>
      <c r="CN1407" s="42"/>
      <c r="CO1407" s="42"/>
      <c r="CP1407" s="42"/>
      <c r="CQ1407" s="42"/>
      <c r="CR1407" s="42"/>
      <c r="CS1407" s="42"/>
      <c r="CT1407" s="42"/>
      <c r="CU1407" s="42"/>
      <c r="CV1407" s="42"/>
    </row>
    <row r="1408" spans="1:100" x14ac:dyDescent="0.45">
      <c r="A1408" s="42"/>
      <c r="B1408" s="42"/>
      <c r="C1408" s="42"/>
      <c r="D1408" s="42"/>
      <c r="E1408" s="42"/>
      <c r="F1408" s="42"/>
      <c r="G1408" s="42"/>
      <c r="H1408" s="42"/>
      <c r="I1408" s="42"/>
      <c r="J1408" s="42"/>
      <c r="K1408" s="42"/>
      <c r="L1408" s="42"/>
      <c r="M1408" s="42"/>
      <c r="N1408" s="42"/>
      <c r="O1408" s="42"/>
      <c r="P1408" s="42"/>
      <c r="Q1408" s="42"/>
      <c r="R1408" s="42"/>
      <c r="S1408" s="42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S1408" s="42"/>
      <c r="AT1408" s="42"/>
      <c r="AU1408" s="42"/>
      <c r="AV1408" s="42"/>
      <c r="AW1408" s="42"/>
      <c r="AX1408" s="42"/>
      <c r="AY1408" s="42"/>
      <c r="AZ1408" s="42"/>
      <c r="BA1408" s="42"/>
      <c r="BB1408" s="42"/>
      <c r="BC1408" s="42"/>
      <c r="BD1408" s="42"/>
      <c r="BE1408" s="42"/>
      <c r="BF1408" s="42"/>
      <c r="BG1408" s="42"/>
      <c r="BH1408" s="42"/>
      <c r="BI1408" s="42"/>
      <c r="BJ1408" s="42"/>
      <c r="BK1408" s="42"/>
      <c r="BL1408" s="42"/>
      <c r="BM1408" s="42"/>
      <c r="BN1408" s="42"/>
      <c r="BO1408" s="42"/>
      <c r="BP1408" s="42"/>
      <c r="BQ1408" s="42"/>
      <c r="BR1408" s="42"/>
      <c r="BS1408" s="42"/>
      <c r="BT1408" s="42"/>
      <c r="BU1408" s="42"/>
      <c r="BV1408" s="42"/>
      <c r="BW1408" s="42"/>
      <c r="BX1408" s="42"/>
      <c r="BY1408" s="42"/>
      <c r="BZ1408" s="42"/>
      <c r="CA1408" s="42"/>
      <c r="CB1408" s="42"/>
      <c r="CC1408" s="42"/>
      <c r="CD1408" s="42"/>
      <c r="CE1408" s="42"/>
      <c r="CF1408" s="42"/>
      <c r="CG1408" s="42"/>
      <c r="CH1408" s="42"/>
      <c r="CI1408" s="42"/>
      <c r="CJ1408" s="42"/>
      <c r="CK1408" s="42"/>
      <c r="CL1408" s="42"/>
      <c r="CM1408" s="42"/>
      <c r="CN1408" s="42"/>
      <c r="CO1408" s="42"/>
      <c r="CP1408" s="42"/>
      <c r="CQ1408" s="42"/>
      <c r="CR1408" s="42"/>
      <c r="CS1408" s="42"/>
      <c r="CT1408" s="42"/>
      <c r="CU1408" s="42"/>
      <c r="CV1408" s="42"/>
    </row>
    <row r="1409" spans="1:100" x14ac:dyDescent="0.45">
      <c r="A1409" s="42"/>
      <c r="B1409" s="42"/>
      <c r="C1409" s="42"/>
      <c r="D1409" s="42"/>
      <c r="E1409" s="42"/>
      <c r="F1409" s="42"/>
      <c r="G1409" s="42"/>
      <c r="H1409" s="42"/>
      <c r="I1409" s="42"/>
      <c r="J1409" s="42"/>
      <c r="K1409" s="42"/>
      <c r="L1409" s="42"/>
      <c r="M1409" s="42"/>
      <c r="N1409" s="42"/>
      <c r="O1409" s="42"/>
      <c r="P1409" s="42"/>
      <c r="Q1409" s="42"/>
      <c r="R1409" s="42"/>
      <c r="S1409" s="42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H1409" s="42"/>
      <c r="BI1409" s="42"/>
      <c r="BJ1409" s="42"/>
      <c r="BK1409" s="42"/>
      <c r="BL1409" s="42"/>
      <c r="BM1409" s="42"/>
      <c r="BN1409" s="42"/>
      <c r="BO1409" s="42"/>
      <c r="BP1409" s="42"/>
      <c r="BQ1409" s="42"/>
      <c r="BR1409" s="42"/>
      <c r="BS1409" s="42"/>
      <c r="BT1409" s="42"/>
      <c r="BU1409" s="42"/>
      <c r="BV1409" s="42"/>
      <c r="BW1409" s="42"/>
      <c r="BX1409" s="42"/>
      <c r="BY1409" s="42"/>
      <c r="BZ1409" s="42"/>
      <c r="CA1409" s="42"/>
      <c r="CB1409" s="42"/>
      <c r="CC1409" s="42"/>
      <c r="CD1409" s="42"/>
      <c r="CE1409" s="42"/>
      <c r="CF1409" s="42"/>
      <c r="CG1409" s="42"/>
      <c r="CH1409" s="42"/>
      <c r="CI1409" s="42"/>
      <c r="CJ1409" s="42"/>
      <c r="CK1409" s="42"/>
      <c r="CL1409" s="42"/>
      <c r="CM1409" s="42"/>
      <c r="CN1409" s="42"/>
      <c r="CO1409" s="42"/>
      <c r="CP1409" s="42"/>
      <c r="CQ1409" s="42"/>
      <c r="CR1409" s="42"/>
      <c r="CS1409" s="42"/>
      <c r="CT1409" s="42"/>
      <c r="CU1409" s="42"/>
      <c r="CV1409" s="42"/>
    </row>
    <row r="1410" spans="1:100" x14ac:dyDescent="0.45">
      <c r="A1410" s="42"/>
      <c r="B1410" s="42"/>
      <c r="C1410" s="42"/>
      <c r="D1410" s="42"/>
      <c r="E1410" s="42"/>
      <c r="F1410" s="42"/>
      <c r="G1410" s="42"/>
      <c r="H1410" s="42"/>
      <c r="I1410" s="42"/>
      <c r="J1410" s="42"/>
      <c r="K1410" s="42"/>
      <c r="L1410" s="42"/>
      <c r="M1410" s="42"/>
      <c r="N1410" s="42"/>
      <c r="O1410" s="42"/>
      <c r="P1410" s="42"/>
      <c r="Q1410" s="42"/>
      <c r="R1410" s="42"/>
      <c r="S1410" s="42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H1410" s="42"/>
      <c r="BI1410" s="42"/>
      <c r="BJ1410" s="42"/>
      <c r="BK1410" s="42"/>
      <c r="BL1410" s="42"/>
      <c r="BM1410" s="42"/>
      <c r="BN1410" s="42"/>
      <c r="BO1410" s="42"/>
      <c r="BP1410" s="42"/>
      <c r="BQ1410" s="42"/>
      <c r="BR1410" s="42"/>
      <c r="BS1410" s="42"/>
      <c r="BT1410" s="42"/>
      <c r="BU1410" s="42"/>
      <c r="BV1410" s="42"/>
      <c r="BW1410" s="42"/>
      <c r="BX1410" s="42"/>
      <c r="BY1410" s="42"/>
      <c r="BZ1410" s="42"/>
      <c r="CA1410" s="42"/>
      <c r="CB1410" s="42"/>
      <c r="CC1410" s="42"/>
      <c r="CD1410" s="42"/>
      <c r="CE1410" s="42"/>
      <c r="CF1410" s="42"/>
      <c r="CG1410" s="42"/>
      <c r="CH1410" s="42"/>
      <c r="CI1410" s="42"/>
      <c r="CJ1410" s="42"/>
      <c r="CK1410" s="42"/>
      <c r="CL1410" s="42"/>
      <c r="CM1410" s="42"/>
      <c r="CN1410" s="42"/>
      <c r="CO1410" s="42"/>
      <c r="CP1410" s="42"/>
      <c r="CQ1410" s="42"/>
      <c r="CR1410" s="42"/>
      <c r="CS1410" s="42"/>
      <c r="CT1410" s="42"/>
      <c r="CU1410" s="42"/>
      <c r="CV1410" s="42"/>
    </row>
    <row r="1411" spans="1:100" x14ac:dyDescent="0.45">
      <c r="A1411" s="42"/>
      <c r="B1411" s="42"/>
      <c r="C1411" s="42"/>
      <c r="D1411" s="42"/>
      <c r="E1411" s="42"/>
      <c r="F1411" s="42"/>
      <c r="G1411" s="42"/>
      <c r="H1411" s="42"/>
      <c r="I1411" s="42"/>
      <c r="J1411" s="42"/>
      <c r="K1411" s="42"/>
      <c r="L1411" s="42"/>
      <c r="M1411" s="42"/>
      <c r="N1411" s="42"/>
      <c r="O1411" s="42"/>
      <c r="P1411" s="42"/>
      <c r="Q1411" s="42"/>
      <c r="R1411" s="42"/>
      <c r="S1411" s="42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H1411" s="42"/>
      <c r="BI1411" s="42"/>
      <c r="BJ1411" s="42"/>
      <c r="BK1411" s="42"/>
      <c r="BL1411" s="42"/>
      <c r="BM1411" s="42"/>
      <c r="BN1411" s="42"/>
      <c r="BO1411" s="42"/>
      <c r="BP1411" s="42"/>
      <c r="BQ1411" s="42"/>
      <c r="BR1411" s="42"/>
      <c r="BS1411" s="42"/>
      <c r="BT1411" s="42"/>
      <c r="BU1411" s="42"/>
      <c r="BV1411" s="42"/>
      <c r="BW1411" s="42"/>
      <c r="BX1411" s="42"/>
      <c r="BY1411" s="42"/>
      <c r="BZ1411" s="42"/>
      <c r="CA1411" s="42"/>
      <c r="CB1411" s="42"/>
      <c r="CC1411" s="42"/>
      <c r="CD1411" s="42"/>
      <c r="CE1411" s="42"/>
      <c r="CF1411" s="42"/>
      <c r="CG1411" s="42"/>
      <c r="CH1411" s="42"/>
      <c r="CI1411" s="42"/>
      <c r="CJ1411" s="42"/>
      <c r="CK1411" s="42"/>
      <c r="CL1411" s="42"/>
      <c r="CM1411" s="42"/>
      <c r="CN1411" s="42"/>
      <c r="CO1411" s="42"/>
      <c r="CP1411" s="42"/>
      <c r="CQ1411" s="42"/>
      <c r="CR1411" s="42"/>
      <c r="CS1411" s="42"/>
      <c r="CT1411" s="42"/>
      <c r="CU1411" s="42"/>
      <c r="CV1411" s="42"/>
    </row>
    <row r="1412" spans="1:100" x14ac:dyDescent="0.45">
      <c r="A1412" s="42"/>
      <c r="B1412" s="42"/>
      <c r="C1412" s="42"/>
      <c r="D1412" s="42"/>
      <c r="E1412" s="42"/>
      <c r="F1412" s="42"/>
      <c r="G1412" s="42"/>
      <c r="H1412" s="42"/>
      <c r="I1412" s="42"/>
      <c r="J1412" s="42"/>
      <c r="K1412" s="42"/>
      <c r="L1412" s="42"/>
      <c r="M1412" s="42"/>
      <c r="N1412" s="42"/>
      <c r="O1412" s="42"/>
      <c r="P1412" s="42"/>
      <c r="Q1412" s="42"/>
      <c r="R1412" s="42"/>
      <c r="S1412" s="42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S1412" s="42"/>
      <c r="AT1412" s="42"/>
      <c r="AU1412" s="42"/>
      <c r="AV1412" s="42"/>
      <c r="AW1412" s="42"/>
      <c r="AX1412" s="42"/>
      <c r="AY1412" s="42"/>
      <c r="AZ1412" s="42"/>
      <c r="BA1412" s="42"/>
      <c r="BB1412" s="42"/>
      <c r="BC1412" s="42"/>
      <c r="BD1412" s="42"/>
      <c r="BE1412" s="42"/>
      <c r="BF1412" s="42"/>
      <c r="BG1412" s="42"/>
      <c r="BH1412" s="42"/>
      <c r="BI1412" s="42"/>
      <c r="BJ1412" s="42"/>
      <c r="BK1412" s="42"/>
      <c r="BL1412" s="42"/>
      <c r="BM1412" s="42"/>
      <c r="BN1412" s="42"/>
      <c r="BO1412" s="42"/>
      <c r="BP1412" s="42"/>
      <c r="BQ1412" s="42"/>
      <c r="BR1412" s="42"/>
      <c r="BS1412" s="42"/>
      <c r="BT1412" s="42"/>
      <c r="BU1412" s="42"/>
      <c r="BV1412" s="42"/>
      <c r="BW1412" s="42"/>
      <c r="BX1412" s="42"/>
      <c r="BY1412" s="42"/>
      <c r="BZ1412" s="42"/>
      <c r="CA1412" s="42"/>
      <c r="CB1412" s="42"/>
      <c r="CC1412" s="42"/>
      <c r="CD1412" s="42"/>
      <c r="CE1412" s="42"/>
      <c r="CF1412" s="42"/>
      <c r="CG1412" s="42"/>
      <c r="CH1412" s="42"/>
      <c r="CI1412" s="42"/>
      <c r="CJ1412" s="42"/>
      <c r="CK1412" s="42"/>
      <c r="CL1412" s="42"/>
      <c r="CM1412" s="42"/>
      <c r="CN1412" s="42"/>
      <c r="CO1412" s="42"/>
      <c r="CP1412" s="42"/>
      <c r="CQ1412" s="42"/>
      <c r="CR1412" s="42"/>
      <c r="CS1412" s="42"/>
      <c r="CT1412" s="42"/>
      <c r="CU1412" s="42"/>
      <c r="CV1412" s="42"/>
    </row>
    <row r="1413" spans="1:100" x14ac:dyDescent="0.45">
      <c r="A1413" s="42"/>
      <c r="B1413" s="42"/>
      <c r="C1413" s="42"/>
      <c r="D1413" s="42"/>
      <c r="E1413" s="42"/>
      <c r="F1413" s="42"/>
      <c r="G1413" s="42"/>
      <c r="H1413" s="42"/>
      <c r="I1413" s="42"/>
      <c r="J1413" s="42"/>
      <c r="K1413" s="42"/>
      <c r="L1413" s="42"/>
      <c r="M1413" s="42"/>
      <c r="N1413" s="42"/>
      <c r="O1413" s="42"/>
      <c r="P1413" s="42"/>
      <c r="Q1413" s="42"/>
      <c r="R1413" s="42"/>
      <c r="S1413" s="42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H1413" s="42"/>
      <c r="BI1413" s="42"/>
      <c r="BJ1413" s="42"/>
      <c r="BK1413" s="42"/>
      <c r="BL1413" s="42"/>
      <c r="BM1413" s="42"/>
      <c r="BN1413" s="42"/>
      <c r="BO1413" s="42"/>
      <c r="BP1413" s="42"/>
      <c r="BQ1413" s="42"/>
      <c r="BR1413" s="42"/>
      <c r="BS1413" s="42"/>
      <c r="BT1413" s="42"/>
      <c r="BU1413" s="42"/>
      <c r="BV1413" s="42"/>
      <c r="BW1413" s="42"/>
      <c r="BX1413" s="42"/>
      <c r="BY1413" s="42"/>
      <c r="BZ1413" s="42"/>
      <c r="CA1413" s="42"/>
      <c r="CB1413" s="42"/>
      <c r="CC1413" s="42"/>
      <c r="CD1413" s="42"/>
      <c r="CE1413" s="42"/>
      <c r="CF1413" s="42"/>
      <c r="CG1413" s="42"/>
      <c r="CH1413" s="42"/>
      <c r="CI1413" s="42"/>
      <c r="CJ1413" s="42"/>
      <c r="CK1413" s="42"/>
      <c r="CL1413" s="42"/>
      <c r="CM1413" s="42"/>
      <c r="CN1413" s="42"/>
      <c r="CO1413" s="42"/>
      <c r="CP1413" s="42"/>
      <c r="CQ1413" s="42"/>
      <c r="CR1413" s="42"/>
      <c r="CS1413" s="42"/>
      <c r="CT1413" s="42"/>
      <c r="CU1413" s="42"/>
      <c r="CV1413" s="42"/>
    </row>
    <row r="1414" spans="1:100" x14ac:dyDescent="0.45">
      <c r="A1414" s="42"/>
      <c r="B1414" s="42"/>
      <c r="C1414" s="42"/>
      <c r="D1414" s="42"/>
      <c r="E1414" s="42"/>
      <c r="F1414" s="42"/>
      <c r="G1414" s="42"/>
      <c r="H1414" s="42"/>
      <c r="I1414" s="42"/>
      <c r="J1414" s="42"/>
      <c r="K1414" s="42"/>
      <c r="L1414" s="42"/>
      <c r="M1414" s="42"/>
      <c r="N1414" s="42"/>
      <c r="O1414" s="42"/>
      <c r="P1414" s="42"/>
      <c r="Q1414" s="42"/>
      <c r="R1414" s="42"/>
      <c r="S1414" s="42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S1414" s="42"/>
      <c r="AT1414" s="42"/>
      <c r="AU1414" s="42"/>
      <c r="AV1414" s="42"/>
      <c r="AW1414" s="42"/>
      <c r="AX1414" s="42"/>
      <c r="AY1414" s="42"/>
      <c r="AZ1414" s="42"/>
      <c r="BA1414" s="42"/>
      <c r="BB1414" s="42"/>
      <c r="BC1414" s="42"/>
      <c r="BD1414" s="42"/>
      <c r="BE1414" s="42"/>
      <c r="BF1414" s="42"/>
      <c r="BG1414" s="42"/>
      <c r="BH1414" s="42"/>
      <c r="BI1414" s="42"/>
      <c r="BJ1414" s="42"/>
      <c r="BK1414" s="42"/>
      <c r="BL1414" s="42"/>
      <c r="BM1414" s="42"/>
      <c r="BN1414" s="42"/>
      <c r="BO1414" s="42"/>
      <c r="BP1414" s="42"/>
      <c r="BQ1414" s="42"/>
      <c r="BR1414" s="42"/>
      <c r="BS1414" s="42"/>
      <c r="BT1414" s="42"/>
      <c r="BU1414" s="42"/>
      <c r="BV1414" s="42"/>
      <c r="BW1414" s="42"/>
      <c r="BX1414" s="42"/>
      <c r="BY1414" s="42"/>
      <c r="BZ1414" s="42"/>
      <c r="CA1414" s="42"/>
      <c r="CB1414" s="42"/>
      <c r="CC1414" s="42"/>
      <c r="CD1414" s="42"/>
      <c r="CE1414" s="42"/>
      <c r="CF1414" s="42"/>
      <c r="CG1414" s="42"/>
      <c r="CH1414" s="42"/>
      <c r="CI1414" s="42"/>
      <c r="CJ1414" s="42"/>
      <c r="CK1414" s="42"/>
      <c r="CL1414" s="42"/>
      <c r="CM1414" s="42"/>
      <c r="CN1414" s="42"/>
      <c r="CO1414" s="42"/>
      <c r="CP1414" s="42"/>
      <c r="CQ1414" s="42"/>
      <c r="CR1414" s="42"/>
      <c r="CS1414" s="42"/>
      <c r="CT1414" s="42"/>
      <c r="CU1414" s="42"/>
      <c r="CV1414" s="42"/>
    </row>
    <row r="1415" spans="1:100" x14ac:dyDescent="0.45">
      <c r="A1415" s="42"/>
      <c r="B1415" s="42"/>
      <c r="C1415" s="42"/>
      <c r="D1415" s="42"/>
      <c r="E1415" s="42"/>
      <c r="F1415" s="42"/>
      <c r="G1415" s="42"/>
      <c r="H1415" s="42"/>
      <c r="I1415" s="42"/>
      <c r="J1415" s="42"/>
      <c r="K1415" s="42"/>
      <c r="L1415" s="42"/>
      <c r="M1415" s="42"/>
      <c r="N1415" s="42"/>
      <c r="O1415" s="42"/>
      <c r="P1415" s="42"/>
      <c r="Q1415" s="42"/>
      <c r="R1415" s="42"/>
      <c r="S1415" s="42"/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S1415" s="42"/>
      <c r="AT1415" s="42"/>
      <c r="AU1415" s="42"/>
      <c r="AV1415" s="42"/>
      <c r="AW1415" s="42"/>
      <c r="AX1415" s="42"/>
      <c r="AY1415" s="42"/>
      <c r="AZ1415" s="42"/>
      <c r="BA1415" s="42"/>
      <c r="BB1415" s="42"/>
      <c r="BC1415" s="42"/>
      <c r="BD1415" s="42"/>
      <c r="BE1415" s="42"/>
      <c r="BF1415" s="42"/>
      <c r="BG1415" s="42"/>
      <c r="BH1415" s="42"/>
      <c r="BI1415" s="42"/>
      <c r="BJ1415" s="42"/>
      <c r="BK1415" s="42"/>
      <c r="BL1415" s="42"/>
      <c r="BM1415" s="42"/>
      <c r="BN1415" s="42"/>
      <c r="BO1415" s="42"/>
      <c r="BP1415" s="42"/>
      <c r="BQ1415" s="42"/>
      <c r="BR1415" s="42"/>
      <c r="BS1415" s="42"/>
      <c r="BT1415" s="42"/>
      <c r="BU1415" s="42"/>
      <c r="BV1415" s="42"/>
      <c r="BW1415" s="42"/>
      <c r="BX1415" s="42"/>
      <c r="BY1415" s="42"/>
      <c r="BZ1415" s="42"/>
      <c r="CA1415" s="42"/>
      <c r="CB1415" s="42"/>
      <c r="CC1415" s="42"/>
      <c r="CD1415" s="42"/>
      <c r="CE1415" s="42"/>
      <c r="CF1415" s="42"/>
      <c r="CG1415" s="42"/>
      <c r="CH1415" s="42"/>
      <c r="CI1415" s="42"/>
      <c r="CJ1415" s="42"/>
      <c r="CK1415" s="42"/>
      <c r="CL1415" s="42"/>
      <c r="CM1415" s="42"/>
      <c r="CN1415" s="42"/>
      <c r="CO1415" s="42"/>
      <c r="CP1415" s="42"/>
      <c r="CQ1415" s="42"/>
      <c r="CR1415" s="42"/>
      <c r="CS1415" s="42"/>
      <c r="CT1415" s="42"/>
      <c r="CU1415" s="42"/>
      <c r="CV1415" s="42"/>
    </row>
    <row r="1416" spans="1:100" x14ac:dyDescent="0.45">
      <c r="A1416" s="42"/>
      <c r="B1416" s="42"/>
      <c r="C1416" s="42"/>
      <c r="D1416" s="42"/>
      <c r="E1416" s="42"/>
      <c r="F1416" s="42"/>
      <c r="G1416" s="42"/>
      <c r="H1416" s="42"/>
      <c r="I1416" s="42"/>
      <c r="J1416" s="42"/>
      <c r="K1416" s="42"/>
      <c r="L1416" s="42"/>
      <c r="M1416" s="42"/>
      <c r="N1416" s="42"/>
      <c r="O1416" s="42"/>
      <c r="P1416" s="42"/>
      <c r="Q1416" s="42"/>
      <c r="R1416" s="42"/>
      <c r="S1416" s="42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H1416" s="42"/>
      <c r="BI1416" s="42"/>
      <c r="BJ1416" s="42"/>
      <c r="BK1416" s="42"/>
      <c r="BL1416" s="42"/>
      <c r="BM1416" s="42"/>
      <c r="BN1416" s="42"/>
      <c r="BO1416" s="42"/>
      <c r="BP1416" s="42"/>
      <c r="BQ1416" s="42"/>
      <c r="BR1416" s="42"/>
      <c r="BS1416" s="42"/>
      <c r="BT1416" s="42"/>
      <c r="BU1416" s="42"/>
      <c r="BV1416" s="42"/>
      <c r="BW1416" s="42"/>
      <c r="BX1416" s="42"/>
      <c r="BY1416" s="42"/>
      <c r="BZ1416" s="42"/>
      <c r="CA1416" s="42"/>
      <c r="CB1416" s="42"/>
      <c r="CC1416" s="42"/>
      <c r="CD1416" s="42"/>
      <c r="CE1416" s="42"/>
      <c r="CF1416" s="42"/>
      <c r="CG1416" s="42"/>
      <c r="CH1416" s="42"/>
      <c r="CI1416" s="42"/>
      <c r="CJ1416" s="42"/>
      <c r="CK1416" s="42"/>
      <c r="CL1416" s="42"/>
      <c r="CM1416" s="42"/>
      <c r="CN1416" s="42"/>
      <c r="CO1416" s="42"/>
      <c r="CP1416" s="42"/>
      <c r="CQ1416" s="42"/>
      <c r="CR1416" s="42"/>
      <c r="CS1416" s="42"/>
      <c r="CT1416" s="42"/>
      <c r="CU1416" s="42"/>
      <c r="CV1416" s="42"/>
    </row>
    <row r="1417" spans="1:100" x14ac:dyDescent="0.45">
      <c r="A1417" s="42"/>
      <c r="B1417" s="42"/>
      <c r="C1417" s="42"/>
      <c r="D1417" s="42"/>
      <c r="E1417" s="42"/>
      <c r="F1417" s="42"/>
      <c r="G1417" s="42"/>
      <c r="H1417" s="42"/>
      <c r="I1417" s="42"/>
      <c r="J1417" s="42"/>
      <c r="K1417" s="42"/>
      <c r="L1417" s="42"/>
      <c r="M1417" s="42"/>
      <c r="N1417" s="42"/>
      <c r="O1417" s="42"/>
      <c r="P1417" s="42"/>
      <c r="Q1417" s="42"/>
      <c r="R1417" s="42"/>
      <c r="S1417" s="42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H1417" s="42"/>
      <c r="BI1417" s="42"/>
      <c r="BJ1417" s="42"/>
      <c r="BK1417" s="42"/>
      <c r="BL1417" s="42"/>
      <c r="BM1417" s="42"/>
      <c r="BN1417" s="42"/>
      <c r="BO1417" s="42"/>
      <c r="BP1417" s="42"/>
      <c r="BQ1417" s="42"/>
      <c r="BR1417" s="42"/>
      <c r="BS1417" s="42"/>
      <c r="BT1417" s="42"/>
      <c r="BU1417" s="42"/>
      <c r="BV1417" s="42"/>
      <c r="BW1417" s="42"/>
      <c r="BX1417" s="42"/>
      <c r="BY1417" s="42"/>
      <c r="BZ1417" s="42"/>
      <c r="CA1417" s="42"/>
      <c r="CB1417" s="42"/>
      <c r="CC1417" s="42"/>
      <c r="CD1417" s="42"/>
      <c r="CE1417" s="42"/>
      <c r="CF1417" s="42"/>
      <c r="CG1417" s="42"/>
      <c r="CH1417" s="42"/>
      <c r="CI1417" s="42"/>
      <c r="CJ1417" s="42"/>
      <c r="CK1417" s="42"/>
      <c r="CL1417" s="42"/>
      <c r="CM1417" s="42"/>
      <c r="CN1417" s="42"/>
      <c r="CO1417" s="42"/>
      <c r="CP1417" s="42"/>
      <c r="CQ1417" s="42"/>
      <c r="CR1417" s="42"/>
      <c r="CS1417" s="42"/>
      <c r="CT1417" s="42"/>
      <c r="CU1417" s="42"/>
      <c r="CV1417" s="42"/>
    </row>
    <row r="1418" spans="1:100" x14ac:dyDescent="0.45">
      <c r="A1418" s="42"/>
      <c r="B1418" s="42"/>
      <c r="C1418" s="42"/>
      <c r="D1418" s="42"/>
      <c r="E1418" s="42"/>
      <c r="F1418" s="42"/>
      <c r="G1418" s="42"/>
      <c r="H1418" s="42"/>
      <c r="I1418" s="42"/>
      <c r="J1418" s="42"/>
      <c r="K1418" s="42"/>
      <c r="L1418" s="42"/>
      <c r="M1418" s="42"/>
      <c r="N1418" s="42"/>
      <c r="O1418" s="42"/>
      <c r="P1418" s="42"/>
      <c r="Q1418" s="42"/>
      <c r="R1418" s="42"/>
      <c r="S1418" s="42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S1418" s="42"/>
      <c r="AT1418" s="42"/>
      <c r="AU1418" s="42"/>
      <c r="AV1418" s="42"/>
      <c r="AW1418" s="42"/>
      <c r="AX1418" s="42"/>
      <c r="AY1418" s="42"/>
      <c r="AZ1418" s="42"/>
      <c r="BA1418" s="42"/>
      <c r="BB1418" s="42"/>
      <c r="BC1418" s="42"/>
      <c r="BD1418" s="42"/>
      <c r="BE1418" s="42"/>
      <c r="BF1418" s="42"/>
      <c r="BG1418" s="42"/>
      <c r="BH1418" s="42"/>
      <c r="BI1418" s="42"/>
      <c r="BJ1418" s="42"/>
      <c r="BK1418" s="42"/>
      <c r="BL1418" s="42"/>
      <c r="BM1418" s="42"/>
      <c r="BN1418" s="42"/>
      <c r="BO1418" s="42"/>
      <c r="BP1418" s="42"/>
      <c r="BQ1418" s="42"/>
      <c r="BR1418" s="42"/>
      <c r="BS1418" s="42"/>
      <c r="BT1418" s="42"/>
      <c r="BU1418" s="42"/>
      <c r="BV1418" s="42"/>
      <c r="BW1418" s="42"/>
      <c r="BX1418" s="42"/>
      <c r="BY1418" s="42"/>
      <c r="BZ1418" s="42"/>
      <c r="CA1418" s="42"/>
      <c r="CB1418" s="42"/>
      <c r="CC1418" s="42"/>
      <c r="CD1418" s="42"/>
      <c r="CE1418" s="42"/>
      <c r="CF1418" s="42"/>
      <c r="CG1418" s="42"/>
      <c r="CH1418" s="42"/>
      <c r="CI1418" s="42"/>
      <c r="CJ1418" s="42"/>
      <c r="CK1418" s="42"/>
      <c r="CL1418" s="42"/>
      <c r="CM1418" s="42"/>
      <c r="CN1418" s="42"/>
      <c r="CO1418" s="42"/>
      <c r="CP1418" s="42"/>
      <c r="CQ1418" s="42"/>
      <c r="CR1418" s="42"/>
      <c r="CS1418" s="42"/>
      <c r="CT1418" s="42"/>
      <c r="CU1418" s="42"/>
      <c r="CV1418" s="42"/>
    </row>
    <row r="1419" spans="1:100" x14ac:dyDescent="0.45">
      <c r="A1419" s="42"/>
      <c r="B1419" s="42"/>
      <c r="C1419" s="42"/>
      <c r="D1419" s="42"/>
      <c r="E1419" s="42"/>
      <c r="F1419" s="42"/>
      <c r="G1419" s="42"/>
      <c r="H1419" s="42"/>
      <c r="I1419" s="42"/>
      <c r="J1419" s="42"/>
      <c r="K1419" s="42"/>
      <c r="L1419" s="42"/>
      <c r="M1419" s="42"/>
      <c r="N1419" s="42"/>
      <c r="O1419" s="42"/>
      <c r="P1419" s="42"/>
      <c r="Q1419" s="42"/>
      <c r="R1419" s="42"/>
      <c r="S1419" s="42"/>
      <c r="T1419" s="42"/>
      <c r="U1419" s="42"/>
      <c r="V1419" s="42"/>
      <c r="W1419" s="42"/>
      <c r="X1419" s="42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S1419" s="42"/>
      <c r="AT1419" s="42"/>
      <c r="AU1419" s="42"/>
      <c r="AV1419" s="42"/>
      <c r="AW1419" s="42"/>
      <c r="AX1419" s="42"/>
      <c r="AY1419" s="42"/>
      <c r="AZ1419" s="42"/>
      <c r="BA1419" s="42"/>
      <c r="BB1419" s="42"/>
      <c r="BC1419" s="42"/>
      <c r="BD1419" s="42"/>
      <c r="BE1419" s="42"/>
      <c r="BF1419" s="42"/>
      <c r="BG1419" s="42"/>
      <c r="BH1419" s="42"/>
      <c r="BI1419" s="42"/>
      <c r="BJ1419" s="42"/>
      <c r="BK1419" s="42"/>
      <c r="BL1419" s="42"/>
      <c r="BM1419" s="42"/>
      <c r="BN1419" s="42"/>
      <c r="BO1419" s="42"/>
      <c r="BP1419" s="42"/>
      <c r="BQ1419" s="42"/>
      <c r="BR1419" s="42"/>
      <c r="BS1419" s="42"/>
      <c r="BT1419" s="42"/>
      <c r="BU1419" s="42"/>
      <c r="BV1419" s="42"/>
      <c r="BW1419" s="42"/>
      <c r="BX1419" s="42"/>
      <c r="BY1419" s="42"/>
      <c r="BZ1419" s="42"/>
      <c r="CA1419" s="42"/>
      <c r="CB1419" s="42"/>
      <c r="CC1419" s="42"/>
      <c r="CD1419" s="42"/>
      <c r="CE1419" s="42"/>
      <c r="CF1419" s="42"/>
      <c r="CG1419" s="42"/>
      <c r="CH1419" s="42"/>
      <c r="CI1419" s="42"/>
      <c r="CJ1419" s="42"/>
      <c r="CK1419" s="42"/>
      <c r="CL1419" s="42"/>
      <c r="CM1419" s="42"/>
      <c r="CN1419" s="42"/>
      <c r="CO1419" s="42"/>
      <c r="CP1419" s="42"/>
      <c r="CQ1419" s="42"/>
      <c r="CR1419" s="42"/>
      <c r="CS1419" s="42"/>
      <c r="CT1419" s="42"/>
      <c r="CU1419" s="42"/>
      <c r="CV1419" s="42"/>
    </row>
    <row r="1420" spans="1:100" x14ac:dyDescent="0.45">
      <c r="A1420" s="42"/>
      <c r="B1420" s="42"/>
      <c r="C1420" s="42"/>
      <c r="D1420" s="42"/>
      <c r="E1420" s="42"/>
      <c r="F1420" s="42"/>
      <c r="G1420" s="42"/>
      <c r="H1420" s="42"/>
      <c r="I1420" s="42"/>
      <c r="J1420" s="42"/>
      <c r="K1420" s="42"/>
      <c r="L1420" s="42"/>
      <c r="M1420" s="42"/>
      <c r="N1420" s="42"/>
      <c r="O1420" s="42"/>
      <c r="P1420" s="42"/>
      <c r="Q1420" s="42"/>
      <c r="R1420" s="42"/>
      <c r="S1420" s="42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H1420" s="42"/>
      <c r="BI1420" s="42"/>
      <c r="BJ1420" s="42"/>
      <c r="BK1420" s="42"/>
      <c r="BL1420" s="42"/>
      <c r="BM1420" s="42"/>
      <c r="BN1420" s="42"/>
      <c r="BO1420" s="42"/>
      <c r="BP1420" s="42"/>
      <c r="BQ1420" s="42"/>
      <c r="BR1420" s="42"/>
      <c r="BS1420" s="42"/>
      <c r="BT1420" s="42"/>
      <c r="BU1420" s="42"/>
      <c r="BV1420" s="42"/>
      <c r="BW1420" s="42"/>
      <c r="BX1420" s="42"/>
      <c r="BY1420" s="42"/>
      <c r="BZ1420" s="42"/>
      <c r="CA1420" s="42"/>
      <c r="CB1420" s="42"/>
      <c r="CC1420" s="42"/>
      <c r="CD1420" s="42"/>
      <c r="CE1420" s="42"/>
      <c r="CF1420" s="42"/>
      <c r="CG1420" s="42"/>
      <c r="CH1420" s="42"/>
      <c r="CI1420" s="42"/>
      <c r="CJ1420" s="42"/>
      <c r="CK1420" s="42"/>
      <c r="CL1420" s="42"/>
      <c r="CM1420" s="42"/>
      <c r="CN1420" s="42"/>
      <c r="CO1420" s="42"/>
      <c r="CP1420" s="42"/>
      <c r="CQ1420" s="42"/>
      <c r="CR1420" s="42"/>
      <c r="CS1420" s="42"/>
      <c r="CT1420" s="42"/>
      <c r="CU1420" s="42"/>
      <c r="CV1420" s="42"/>
    </row>
    <row r="1421" spans="1:100" x14ac:dyDescent="0.45">
      <c r="A1421" s="42"/>
      <c r="B1421" s="42"/>
      <c r="C1421" s="42"/>
      <c r="D1421" s="42"/>
      <c r="E1421" s="42"/>
      <c r="F1421" s="42"/>
      <c r="G1421" s="42"/>
      <c r="H1421" s="42"/>
      <c r="I1421" s="42"/>
      <c r="J1421" s="42"/>
      <c r="K1421" s="42"/>
      <c r="L1421" s="42"/>
      <c r="M1421" s="42"/>
      <c r="N1421" s="42"/>
      <c r="O1421" s="42"/>
      <c r="P1421" s="42"/>
      <c r="Q1421" s="42"/>
      <c r="R1421" s="42"/>
      <c r="S1421" s="42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H1421" s="42"/>
      <c r="BI1421" s="42"/>
      <c r="BJ1421" s="42"/>
      <c r="BK1421" s="42"/>
      <c r="BL1421" s="42"/>
      <c r="BM1421" s="42"/>
      <c r="BN1421" s="42"/>
      <c r="BO1421" s="42"/>
      <c r="BP1421" s="42"/>
      <c r="BQ1421" s="42"/>
      <c r="BR1421" s="42"/>
      <c r="BS1421" s="42"/>
      <c r="BT1421" s="42"/>
      <c r="BU1421" s="42"/>
      <c r="BV1421" s="42"/>
      <c r="BW1421" s="42"/>
      <c r="BX1421" s="42"/>
      <c r="BY1421" s="42"/>
      <c r="BZ1421" s="42"/>
      <c r="CA1421" s="42"/>
      <c r="CB1421" s="42"/>
      <c r="CC1421" s="42"/>
      <c r="CD1421" s="42"/>
      <c r="CE1421" s="42"/>
      <c r="CF1421" s="42"/>
      <c r="CG1421" s="42"/>
      <c r="CH1421" s="42"/>
      <c r="CI1421" s="42"/>
      <c r="CJ1421" s="42"/>
      <c r="CK1421" s="42"/>
      <c r="CL1421" s="42"/>
      <c r="CM1421" s="42"/>
      <c r="CN1421" s="42"/>
      <c r="CO1421" s="42"/>
      <c r="CP1421" s="42"/>
      <c r="CQ1421" s="42"/>
      <c r="CR1421" s="42"/>
      <c r="CS1421" s="42"/>
      <c r="CT1421" s="42"/>
      <c r="CU1421" s="42"/>
      <c r="CV1421" s="42"/>
    </row>
    <row r="1422" spans="1:100" x14ac:dyDescent="0.45">
      <c r="A1422" s="42"/>
      <c r="B1422" s="42"/>
      <c r="C1422" s="42"/>
      <c r="D1422" s="42"/>
      <c r="E1422" s="42"/>
      <c r="F1422" s="42"/>
      <c r="G1422" s="42"/>
      <c r="H1422" s="42"/>
      <c r="I1422" s="42"/>
      <c r="J1422" s="42"/>
      <c r="K1422" s="42"/>
      <c r="L1422" s="42"/>
      <c r="M1422" s="42"/>
      <c r="N1422" s="42"/>
      <c r="O1422" s="42"/>
      <c r="P1422" s="42"/>
      <c r="Q1422" s="42"/>
      <c r="R1422" s="42"/>
      <c r="S1422" s="42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H1422" s="42"/>
      <c r="BI1422" s="42"/>
      <c r="BJ1422" s="42"/>
      <c r="BK1422" s="42"/>
      <c r="BL1422" s="42"/>
      <c r="BM1422" s="42"/>
      <c r="BN1422" s="42"/>
      <c r="BO1422" s="42"/>
      <c r="BP1422" s="42"/>
      <c r="BQ1422" s="42"/>
      <c r="BR1422" s="42"/>
      <c r="BS1422" s="42"/>
      <c r="BT1422" s="42"/>
      <c r="BU1422" s="42"/>
      <c r="BV1422" s="42"/>
      <c r="BW1422" s="42"/>
      <c r="BX1422" s="42"/>
      <c r="BY1422" s="42"/>
      <c r="BZ1422" s="42"/>
      <c r="CA1422" s="42"/>
      <c r="CB1422" s="42"/>
      <c r="CC1422" s="42"/>
      <c r="CD1422" s="42"/>
      <c r="CE1422" s="42"/>
      <c r="CF1422" s="42"/>
      <c r="CG1422" s="42"/>
      <c r="CH1422" s="42"/>
      <c r="CI1422" s="42"/>
      <c r="CJ1422" s="42"/>
      <c r="CK1422" s="42"/>
      <c r="CL1422" s="42"/>
      <c r="CM1422" s="42"/>
      <c r="CN1422" s="42"/>
      <c r="CO1422" s="42"/>
      <c r="CP1422" s="42"/>
      <c r="CQ1422" s="42"/>
      <c r="CR1422" s="42"/>
      <c r="CS1422" s="42"/>
      <c r="CT1422" s="42"/>
      <c r="CU1422" s="42"/>
      <c r="CV1422" s="42"/>
    </row>
    <row r="1423" spans="1:100" x14ac:dyDescent="0.45">
      <c r="A1423" s="42"/>
      <c r="B1423" s="42"/>
      <c r="C1423" s="42"/>
      <c r="D1423" s="42"/>
      <c r="E1423" s="42"/>
      <c r="F1423" s="42"/>
      <c r="G1423" s="42"/>
      <c r="H1423" s="42"/>
      <c r="I1423" s="42"/>
      <c r="J1423" s="42"/>
      <c r="K1423" s="42"/>
      <c r="L1423" s="42"/>
      <c r="M1423" s="42"/>
      <c r="N1423" s="42"/>
      <c r="O1423" s="42"/>
      <c r="P1423" s="42"/>
      <c r="Q1423" s="42"/>
      <c r="R1423" s="42"/>
      <c r="S1423" s="42"/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S1423" s="42"/>
      <c r="AT1423" s="42"/>
      <c r="AU1423" s="42"/>
      <c r="AV1423" s="42"/>
      <c r="AW1423" s="42"/>
      <c r="AX1423" s="42"/>
      <c r="AY1423" s="42"/>
      <c r="AZ1423" s="42"/>
      <c r="BA1423" s="42"/>
      <c r="BB1423" s="42"/>
      <c r="BC1423" s="42"/>
      <c r="BD1423" s="42"/>
      <c r="BE1423" s="42"/>
      <c r="BF1423" s="42"/>
      <c r="BG1423" s="42"/>
      <c r="BH1423" s="42"/>
      <c r="BI1423" s="42"/>
      <c r="BJ1423" s="42"/>
      <c r="BK1423" s="42"/>
      <c r="BL1423" s="42"/>
      <c r="BM1423" s="42"/>
      <c r="BN1423" s="42"/>
      <c r="BO1423" s="42"/>
      <c r="BP1423" s="42"/>
      <c r="BQ1423" s="42"/>
      <c r="BR1423" s="42"/>
      <c r="BS1423" s="42"/>
      <c r="BT1423" s="42"/>
      <c r="BU1423" s="42"/>
      <c r="BV1423" s="42"/>
      <c r="BW1423" s="42"/>
      <c r="BX1423" s="42"/>
      <c r="BY1423" s="42"/>
      <c r="BZ1423" s="42"/>
      <c r="CA1423" s="42"/>
      <c r="CB1423" s="42"/>
      <c r="CC1423" s="42"/>
      <c r="CD1423" s="42"/>
      <c r="CE1423" s="42"/>
      <c r="CF1423" s="42"/>
      <c r="CG1423" s="42"/>
      <c r="CH1423" s="42"/>
      <c r="CI1423" s="42"/>
      <c r="CJ1423" s="42"/>
      <c r="CK1423" s="42"/>
      <c r="CL1423" s="42"/>
      <c r="CM1423" s="42"/>
      <c r="CN1423" s="42"/>
      <c r="CO1423" s="42"/>
      <c r="CP1423" s="42"/>
      <c r="CQ1423" s="42"/>
      <c r="CR1423" s="42"/>
      <c r="CS1423" s="42"/>
      <c r="CT1423" s="42"/>
      <c r="CU1423" s="42"/>
      <c r="CV1423" s="42"/>
    </row>
    <row r="1424" spans="1:100" x14ac:dyDescent="0.45">
      <c r="A1424" s="42"/>
      <c r="B1424" s="42"/>
      <c r="C1424" s="42"/>
      <c r="D1424" s="42"/>
      <c r="E1424" s="42"/>
      <c r="F1424" s="42"/>
      <c r="G1424" s="42"/>
      <c r="H1424" s="42"/>
      <c r="I1424" s="42"/>
      <c r="J1424" s="42"/>
      <c r="K1424" s="42"/>
      <c r="L1424" s="42"/>
      <c r="M1424" s="42"/>
      <c r="N1424" s="42"/>
      <c r="O1424" s="42"/>
      <c r="P1424" s="42"/>
      <c r="Q1424" s="42"/>
      <c r="R1424" s="42"/>
      <c r="S1424" s="42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S1424" s="42"/>
      <c r="AT1424" s="42"/>
      <c r="AU1424" s="42"/>
      <c r="AV1424" s="42"/>
      <c r="AW1424" s="42"/>
      <c r="AX1424" s="42"/>
      <c r="AY1424" s="42"/>
      <c r="AZ1424" s="42"/>
      <c r="BA1424" s="42"/>
      <c r="BB1424" s="42"/>
      <c r="BC1424" s="42"/>
      <c r="BD1424" s="42"/>
      <c r="BE1424" s="42"/>
      <c r="BF1424" s="42"/>
      <c r="BG1424" s="42"/>
      <c r="BH1424" s="42"/>
      <c r="BI1424" s="42"/>
      <c r="BJ1424" s="42"/>
      <c r="BK1424" s="42"/>
      <c r="BL1424" s="42"/>
      <c r="BM1424" s="42"/>
      <c r="BN1424" s="42"/>
      <c r="BO1424" s="42"/>
      <c r="BP1424" s="42"/>
      <c r="BQ1424" s="42"/>
      <c r="BR1424" s="42"/>
      <c r="BS1424" s="42"/>
      <c r="BT1424" s="42"/>
      <c r="BU1424" s="42"/>
      <c r="BV1424" s="42"/>
      <c r="BW1424" s="42"/>
      <c r="BX1424" s="42"/>
      <c r="BY1424" s="42"/>
      <c r="BZ1424" s="42"/>
      <c r="CA1424" s="42"/>
      <c r="CB1424" s="42"/>
      <c r="CC1424" s="42"/>
      <c r="CD1424" s="42"/>
      <c r="CE1424" s="42"/>
      <c r="CF1424" s="42"/>
      <c r="CG1424" s="42"/>
      <c r="CH1424" s="42"/>
      <c r="CI1424" s="42"/>
      <c r="CJ1424" s="42"/>
      <c r="CK1424" s="42"/>
      <c r="CL1424" s="42"/>
      <c r="CM1424" s="42"/>
      <c r="CN1424" s="42"/>
      <c r="CO1424" s="42"/>
      <c r="CP1424" s="42"/>
      <c r="CQ1424" s="42"/>
      <c r="CR1424" s="42"/>
      <c r="CS1424" s="42"/>
      <c r="CT1424" s="42"/>
      <c r="CU1424" s="42"/>
      <c r="CV1424" s="42"/>
    </row>
    <row r="1425" spans="1:100" x14ac:dyDescent="0.45">
      <c r="A1425" s="42"/>
      <c r="B1425" s="42"/>
      <c r="C1425" s="42"/>
      <c r="D1425" s="42"/>
      <c r="E1425" s="42"/>
      <c r="F1425" s="42"/>
      <c r="G1425" s="42"/>
      <c r="H1425" s="42"/>
      <c r="I1425" s="42"/>
      <c r="J1425" s="42"/>
      <c r="K1425" s="42"/>
      <c r="L1425" s="42"/>
      <c r="M1425" s="42"/>
      <c r="N1425" s="42"/>
      <c r="O1425" s="42"/>
      <c r="P1425" s="42"/>
      <c r="Q1425" s="42"/>
      <c r="R1425" s="42"/>
      <c r="S1425" s="42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2"/>
      <c r="AZ1425" s="42"/>
      <c r="BA1425" s="42"/>
      <c r="BB1425" s="42"/>
      <c r="BC1425" s="42"/>
      <c r="BD1425" s="42"/>
      <c r="BE1425" s="42"/>
      <c r="BF1425" s="42"/>
      <c r="BG1425" s="42"/>
      <c r="BH1425" s="42"/>
      <c r="BI1425" s="42"/>
      <c r="BJ1425" s="42"/>
      <c r="BK1425" s="42"/>
      <c r="BL1425" s="42"/>
      <c r="BM1425" s="42"/>
      <c r="BN1425" s="42"/>
      <c r="BO1425" s="42"/>
      <c r="BP1425" s="42"/>
      <c r="BQ1425" s="42"/>
      <c r="BR1425" s="42"/>
      <c r="BS1425" s="42"/>
      <c r="BT1425" s="42"/>
      <c r="BU1425" s="42"/>
      <c r="BV1425" s="42"/>
      <c r="BW1425" s="42"/>
      <c r="BX1425" s="42"/>
      <c r="BY1425" s="42"/>
      <c r="BZ1425" s="42"/>
      <c r="CA1425" s="42"/>
      <c r="CB1425" s="42"/>
      <c r="CC1425" s="42"/>
      <c r="CD1425" s="42"/>
      <c r="CE1425" s="42"/>
      <c r="CF1425" s="42"/>
      <c r="CG1425" s="42"/>
      <c r="CH1425" s="42"/>
      <c r="CI1425" s="42"/>
      <c r="CJ1425" s="42"/>
      <c r="CK1425" s="42"/>
      <c r="CL1425" s="42"/>
      <c r="CM1425" s="42"/>
      <c r="CN1425" s="42"/>
      <c r="CO1425" s="42"/>
      <c r="CP1425" s="42"/>
      <c r="CQ1425" s="42"/>
      <c r="CR1425" s="42"/>
      <c r="CS1425" s="42"/>
      <c r="CT1425" s="42"/>
      <c r="CU1425" s="42"/>
      <c r="CV1425" s="42"/>
    </row>
    <row r="1426" spans="1:100" x14ac:dyDescent="0.45">
      <c r="A1426" s="42"/>
      <c r="B1426" s="42"/>
      <c r="C1426" s="42"/>
      <c r="D1426" s="42"/>
      <c r="E1426" s="42"/>
      <c r="F1426" s="42"/>
      <c r="G1426" s="42"/>
      <c r="H1426" s="42"/>
      <c r="I1426" s="42"/>
      <c r="J1426" s="42"/>
      <c r="K1426" s="42"/>
      <c r="L1426" s="42"/>
      <c r="M1426" s="42"/>
      <c r="N1426" s="42"/>
      <c r="O1426" s="42"/>
      <c r="P1426" s="42"/>
      <c r="Q1426" s="42"/>
      <c r="R1426" s="42"/>
      <c r="S1426" s="42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H1426" s="42"/>
      <c r="BI1426" s="42"/>
      <c r="BJ1426" s="42"/>
      <c r="BK1426" s="42"/>
      <c r="BL1426" s="42"/>
      <c r="BM1426" s="42"/>
      <c r="BN1426" s="42"/>
      <c r="BO1426" s="42"/>
      <c r="BP1426" s="42"/>
      <c r="BQ1426" s="42"/>
      <c r="BR1426" s="42"/>
      <c r="BS1426" s="42"/>
      <c r="BT1426" s="42"/>
      <c r="BU1426" s="42"/>
      <c r="BV1426" s="42"/>
      <c r="BW1426" s="42"/>
      <c r="BX1426" s="42"/>
      <c r="BY1426" s="42"/>
      <c r="BZ1426" s="42"/>
      <c r="CA1426" s="42"/>
      <c r="CB1426" s="42"/>
      <c r="CC1426" s="42"/>
      <c r="CD1426" s="42"/>
      <c r="CE1426" s="42"/>
      <c r="CF1426" s="42"/>
      <c r="CG1426" s="42"/>
      <c r="CH1426" s="42"/>
      <c r="CI1426" s="42"/>
      <c r="CJ1426" s="42"/>
      <c r="CK1426" s="42"/>
      <c r="CL1426" s="42"/>
      <c r="CM1426" s="42"/>
      <c r="CN1426" s="42"/>
      <c r="CO1426" s="42"/>
      <c r="CP1426" s="42"/>
      <c r="CQ1426" s="42"/>
      <c r="CR1426" s="42"/>
      <c r="CS1426" s="42"/>
      <c r="CT1426" s="42"/>
      <c r="CU1426" s="42"/>
      <c r="CV1426" s="42"/>
    </row>
    <row r="1427" spans="1:100" x14ac:dyDescent="0.45">
      <c r="A1427" s="42"/>
      <c r="B1427" s="42"/>
      <c r="C1427" s="42"/>
      <c r="D1427" s="42"/>
      <c r="E1427" s="42"/>
      <c r="F1427" s="42"/>
      <c r="G1427" s="42"/>
      <c r="H1427" s="42"/>
      <c r="I1427" s="42"/>
      <c r="J1427" s="42"/>
      <c r="K1427" s="42"/>
      <c r="L1427" s="42"/>
      <c r="M1427" s="42"/>
      <c r="N1427" s="42"/>
      <c r="O1427" s="42"/>
      <c r="P1427" s="42"/>
      <c r="Q1427" s="42"/>
      <c r="R1427" s="42"/>
      <c r="S1427" s="42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  <c r="AV1427" s="42"/>
      <c r="AW1427" s="42"/>
      <c r="AX1427" s="42"/>
      <c r="AY1427" s="42"/>
      <c r="AZ1427" s="42"/>
      <c r="BA1427" s="42"/>
      <c r="BB1427" s="42"/>
      <c r="BC1427" s="42"/>
      <c r="BD1427" s="42"/>
      <c r="BE1427" s="42"/>
      <c r="BF1427" s="42"/>
      <c r="BG1427" s="42"/>
      <c r="BH1427" s="42"/>
      <c r="BI1427" s="42"/>
      <c r="BJ1427" s="42"/>
      <c r="BK1427" s="42"/>
      <c r="BL1427" s="42"/>
      <c r="BM1427" s="42"/>
      <c r="BN1427" s="42"/>
      <c r="BO1427" s="42"/>
      <c r="BP1427" s="42"/>
      <c r="BQ1427" s="42"/>
      <c r="BR1427" s="42"/>
      <c r="BS1427" s="42"/>
      <c r="BT1427" s="42"/>
      <c r="BU1427" s="42"/>
      <c r="BV1427" s="42"/>
      <c r="BW1427" s="42"/>
      <c r="BX1427" s="42"/>
      <c r="BY1427" s="42"/>
      <c r="BZ1427" s="42"/>
      <c r="CA1427" s="42"/>
      <c r="CB1427" s="42"/>
      <c r="CC1427" s="42"/>
      <c r="CD1427" s="42"/>
      <c r="CE1427" s="42"/>
      <c r="CF1427" s="42"/>
      <c r="CG1427" s="42"/>
      <c r="CH1427" s="42"/>
      <c r="CI1427" s="42"/>
      <c r="CJ1427" s="42"/>
      <c r="CK1427" s="42"/>
      <c r="CL1427" s="42"/>
      <c r="CM1427" s="42"/>
      <c r="CN1427" s="42"/>
      <c r="CO1427" s="42"/>
      <c r="CP1427" s="42"/>
      <c r="CQ1427" s="42"/>
      <c r="CR1427" s="42"/>
      <c r="CS1427" s="42"/>
      <c r="CT1427" s="42"/>
      <c r="CU1427" s="42"/>
      <c r="CV1427" s="42"/>
    </row>
    <row r="1428" spans="1:100" x14ac:dyDescent="0.45">
      <c r="A1428" s="42"/>
      <c r="B1428" s="42"/>
      <c r="C1428" s="42"/>
      <c r="D1428" s="42"/>
      <c r="E1428" s="42"/>
      <c r="F1428" s="42"/>
      <c r="G1428" s="42"/>
      <c r="H1428" s="42"/>
      <c r="I1428" s="42"/>
      <c r="J1428" s="42"/>
      <c r="K1428" s="42"/>
      <c r="L1428" s="42"/>
      <c r="M1428" s="42"/>
      <c r="N1428" s="42"/>
      <c r="O1428" s="42"/>
      <c r="P1428" s="42"/>
      <c r="Q1428" s="42"/>
      <c r="R1428" s="42"/>
      <c r="S1428" s="42"/>
      <c r="T1428" s="42"/>
      <c r="U1428" s="42"/>
      <c r="V1428" s="42"/>
      <c r="W1428" s="42"/>
      <c r="X1428" s="42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S1428" s="42"/>
      <c r="AT1428" s="42"/>
      <c r="AU1428" s="42"/>
      <c r="AV1428" s="42"/>
      <c r="AW1428" s="42"/>
      <c r="AX1428" s="42"/>
      <c r="AY1428" s="42"/>
      <c r="AZ1428" s="42"/>
      <c r="BA1428" s="42"/>
      <c r="BB1428" s="42"/>
      <c r="BC1428" s="42"/>
      <c r="BD1428" s="42"/>
      <c r="BE1428" s="42"/>
      <c r="BF1428" s="42"/>
      <c r="BG1428" s="42"/>
      <c r="BH1428" s="42"/>
      <c r="BI1428" s="42"/>
      <c r="BJ1428" s="42"/>
      <c r="BK1428" s="42"/>
      <c r="BL1428" s="42"/>
      <c r="BM1428" s="42"/>
      <c r="BN1428" s="42"/>
      <c r="BO1428" s="42"/>
      <c r="BP1428" s="42"/>
      <c r="BQ1428" s="42"/>
      <c r="BR1428" s="42"/>
      <c r="BS1428" s="42"/>
      <c r="BT1428" s="42"/>
      <c r="BU1428" s="42"/>
      <c r="BV1428" s="42"/>
      <c r="BW1428" s="42"/>
      <c r="BX1428" s="42"/>
      <c r="BY1428" s="42"/>
      <c r="BZ1428" s="42"/>
      <c r="CA1428" s="42"/>
      <c r="CB1428" s="42"/>
      <c r="CC1428" s="42"/>
      <c r="CD1428" s="42"/>
      <c r="CE1428" s="42"/>
      <c r="CF1428" s="42"/>
      <c r="CG1428" s="42"/>
      <c r="CH1428" s="42"/>
      <c r="CI1428" s="42"/>
      <c r="CJ1428" s="42"/>
      <c r="CK1428" s="42"/>
      <c r="CL1428" s="42"/>
      <c r="CM1428" s="42"/>
      <c r="CN1428" s="42"/>
      <c r="CO1428" s="42"/>
      <c r="CP1428" s="42"/>
      <c r="CQ1428" s="42"/>
      <c r="CR1428" s="42"/>
      <c r="CS1428" s="42"/>
      <c r="CT1428" s="42"/>
      <c r="CU1428" s="42"/>
      <c r="CV1428" s="42"/>
    </row>
    <row r="1429" spans="1:100" x14ac:dyDescent="0.45">
      <c r="A1429" s="42"/>
      <c r="B1429" s="42"/>
      <c r="C1429" s="42"/>
      <c r="D1429" s="42"/>
      <c r="E1429" s="42"/>
      <c r="F1429" s="42"/>
      <c r="G1429" s="42"/>
      <c r="H1429" s="42"/>
      <c r="I1429" s="42"/>
      <c r="J1429" s="42"/>
      <c r="K1429" s="42"/>
      <c r="L1429" s="42"/>
      <c r="M1429" s="42"/>
      <c r="N1429" s="42"/>
      <c r="O1429" s="42"/>
      <c r="P1429" s="42"/>
      <c r="Q1429" s="42"/>
      <c r="R1429" s="42"/>
      <c r="S1429" s="42"/>
      <c r="T1429" s="42"/>
      <c r="U1429" s="42"/>
      <c r="V1429" s="42"/>
      <c r="W1429" s="42"/>
      <c r="X1429" s="42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S1429" s="42"/>
      <c r="AT1429" s="42"/>
      <c r="AU1429" s="42"/>
      <c r="AV1429" s="42"/>
      <c r="AW1429" s="42"/>
      <c r="AX1429" s="42"/>
      <c r="AY1429" s="42"/>
      <c r="AZ1429" s="42"/>
      <c r="BA1429" s="42"/>
      <c r="BB1429" s="42"/>
      <c r="BC1429" s="42"/>
      <c r="BD1429" s="42"/>
      <c r="BE1429" s="42"/>
      <c r="BF1429" s="42"/>
      <c r="BG1429" s="42"/>
      <c r="BH1429" s="42"/>
      <c r="BI1429" s="42"/>
      <c r="BJ1429" s="42"/>
      <c r="BK1429" s="42"/>
      <c r="BL1429" s="42"/>
      <c r="BM1429" s="42"/>
      <c r="BN1429" s="42"/>
      <c r="BO1429" s="42"/>
      <c r="BP1429" s="42"/>
      <c r="BQ1429" s="42"/>
      <c r="BR1429" s="42"/>
      <c r="BS1429" s="42"/>
      <c r="BT1429" s="42"/>
      <c r="BU1429" s="42"/>
      <c r="BV1429" s="42"/>
      <c r="BW1429" s="42"/>
      <c r="BX1429" s="42"/>
      <c r="BY1429" s="42"/>
      <c r="BZ1429" s="42"/>
      <c r="CA1429" s="42"/>
      <c r="CB1429" s="42"/>
      <c r="CC1429" s="42"/>
      <c r="CD1429" s="42"/>
      <c r="CE1429" s="42"/>
      <c r="CF1429" s="42"/>
      <c r="CG1429" s="42"/>
      <c r="CH1429" s="42"/>
      <c r="CI1429" s="42"/>
      <c r="CJ1429" s="42"/>
      <c r="CK1429" s="42"/>
      <c r="CL1429" s="42"/>
      <c r="CM1429" s="42"/>
      <c r="CN1429" s="42"/>
      <c r="CO1429" s="42"/>
      <c r="CP1429" s="42"/>
      <c r="CQ1429" s="42"/>
      <c r="CR1429" s="42"/>
      <c r="CS1429" s="42"/>
      <c r="CT1429" s="42"/>
      <c r="CU1429" s="42"/>
      <c r="CV1429" s="42"/>
    </row>
    <row r="1430" spans="1:100" x14ac:dyDescent="0.45">
      <c r="A1430" s="42"/>
      <c r="B1430" s="42"/>
      <c r="C1430" s="42"/>
      <c r="D1430" s="42"/>
      <c r="E1430" s="42"/>
      <c r="F1430" s="42"/>
      <c r="G1430" s="42"/>
      <c r="H1430" s="42"/>
      <c r="I1430" s="42"/>
      <c r="J1430" s="42"/>
      <c r="K1430" s="42"/>
      <c r="L1430" s="42"/>
      <c r="M1430" s="42"/>
      <c r="N1430" s="42"/>
      <c r="O1430" s="42"/>
      <c r="P1430" s="42"/>
      <c r="Q1430" s="42"/>
      <c r="R1430" s="42"/>
      <c r="S1430" s="42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H1430" s="42"/>
      <c r="BI1430" s="42"/>
      <c r="BJ1430" s="42"/>
      <c r="BK1430" s="42"/>
      <c r="BL1430" s="42"/>
      <c r="BM1430" s="42"/>
      <c r="BN1430" s="42"/>
      <c r="BO1430" s="42"/>
      <c r="BP1430" s="42"/>
      <c r="BQ1430" s="42"/>
      <c r="BR1430" s="42"/>
      <c r="BS1430" s="42"/>
      <c r="BT1430" s="42"/>
      <c r="BU1430" s="42"/>
      <c r="BV1430" s="42"/>
      <c r="BW1430" s="42"/>
      <c r="BX1430" s="42"/>
      <c r="BY1430" s="42"/>
      <c r="BZ1430" s="42"/>
      <c r="CA1430" s="42"/>
      <c r="CB1430" s="42"/>
      <c r="CC1430" s="42"/>
      <c r="CD1430" s="42"/>
      <c r="CE1430" s="42"/>
      <c r="CF1430" s="42"/>
      <c r="CG1430" s="42"/>
      <c r="CH1430" s="42"/>
      <c r="CI1430" s="42"/>
      <c r="CJ1430" s="42"/>
      <c r="CK1430" s="42"/>
      <c r="CL1430" s="42"/>
      <c r="CM1430" s="42"/>
      <c r="CN1430" s="42"/>
      <c r="CO1430" s="42"/>
      <c r="CP1430" s="42"/>
      <c r="CQ1430" s="42"/>
      <c r="CR1430" s="42"/>
      <c r="CS1430" s="42"/>
      <c r="CT1430" s="42"/>
      <c r="CU1430" s="42"/>
      <c r="CV1430" s="42"/>
    </row>
    <row r="1431" spans="1:100" x14ac:dyDescent="0.45">
      <c r="A1431" s="42"/>
      <c r="B1431" s="42"/>
      <c r="C1431" s="42"/>
      <c r="D1431" s="42"/>
      <c r="E1431" s="42"/>
      <c r="F1431" s="42"/>
      <c r="G1431" s="42"/>
      <c r="H1431" s="42"/>
      <c r="I1431" s="42"/>
      <c r="J1431" s="42"/>
      <c r="K1431" s="42"/>
      <c r="L1431" s="42"/>
      <c r="M1431" s="42"/>
      <c r="N1431" s="42"/>
      <c r="O1431" s="42"/>
      <c r="P1431" s="42"/>
      <c r="Q1431" s="42"/>
      <c r="R1431" s="42"/>
      <c r="S1431" s="42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  <c r="AV1431" s="42"/>
      <c r="AW1431" s="42"/>
      <c r="AX1431" s="42"/>
      <c r="AY1431" s="42"/>
      <c r="AZ1431" s="42"/>
      <c r="BA1431" s="42"/>
      <c r="BB1431" s="42"/>
      <c r="BC1431" s="42"/>
      <c r="BD1431" s="42"/>
      <c r="BE1431" s="42"/>
      <c r="BF1431" s="42"/>
      <c r="BG1431" s="42"/>
      <c r="BH1431" s="42"/>
      <c r="BI1431" s="42"/>
      <c r="BJ1431" s="42"/>
      <c r="BK1431" s="42"/>
      <c r="BL1431" s="42"/>
      <c r="BM1431" s="42"/>
      <c r="BN1431" s="42"/>
      <c r="BO1431" s="42"/>
      <c r="BP1431" s="42"/>
      <c r="BQ1431" s="42"/>
      <c r="BR1431" s="42"/>
      <c r="BS1431" s="42"/>
      <c r="BT1431" s="42"/>
      <c r="BU1431" s="42"/>
      <c r="BV1431" s="42"/>
      <c r="BW1431" s="42"/>
      <c r="BX1431" s="42"/>
      <c r="BY1431" s="42"/>
      <c r="BZ1431" s="42"/>
      <c r="CA1431" s="42"/>
      <c r="CB1431" s="42"/>
      <c r="CC1431" s="42"/>
      <c r="CD1431" s="42"/>
      <c r="CE1431" s="42"/>
      <c r="CF1431" s="42"/>
      <c r="CG1431" s="42"/>
      <c r="CH1431" s="42"/>
      <c r="CI1431" s="42"/>
      <c r="CJ1431" s="42"/>
      <c r="CK1431" s="42"/>
      <c r="CL1431" s="42"/>
      <c r="CM1431" s="42"/>
      <c r="CN1431" s="42"/>
      <c r="CO1431" s="42"/>
      <c r="CP1431" s="42"/>
      <c r="CQ1431" s="42"/>
      <c r="CR1431" s="42"/>
      <c r="CS1431" s="42"/>
      <c r="CT1431" s="42"/>
      <c r="CU1431" s="42"/>
      <c r="CV1431" s="42"/>
    </row>
    <row r="1432" spans="1:100" x14ac:dyDescent="0.45">
      <c r="A1432" s="42"/>
      <c r="B1432" s="42"/>
      <c r="C1432" s="42"/>
      <c r="D1432" s="42"/>
      <c r="E1432" s="42"/>
      <c r="F1432" s="42"/>
      <c r="G1432" s="42"/>
      <c r="H1432" s="42"/>
      <c r="I1432" s="42"/>
      <c r="J1432" s="42"/>
      <c r="K1432" s="42"/>
      <c r="L1432" s="42"/>
      <c r="M1432" s="42"/>
      <c r="N1432" s="42"/>
      <c r="O1432" s="42"/>
      <c r="P1432" s="42"/>
      <c r="Q1432" s="42"/>
      <c r="R1432" s="42"/>
      <c r="S1432" s="42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H1432" s="42"/>
      <c r="BI1432" s="42"/>
      <c r="BJ1432" s="42"/>
      <c r="BK1432" s="42"/>
      <c r="BL1432" s="42"/>
      <c r="BM1432" s="42"/>
      <c r="BN1432" s="42"/>
      <c r="BO1432" s="42"/>
      <c r="BP1432" s="42"/>
      <c r="BQ1432" s="42"/>
      <c r="BR1432" s="42"/>
      <c r="BS1432" s="42"/>
      <c r="BT1432" s="42"/>
      <c r="BU1432" s="42"/>
      <c r="BV1432" s="42"/>
      <c r="BW1432" s="42"/>
      <c r="BX1432" s="42"/>
      <c r="BY1432" s="42"/>
      <c r="BZ1432" s="42"/>
      <c r="CA1432" s="42"/>
      <c r="CB1432" s="42"/>
      <c r="CC1432" s="42"/>
      <c r="CD1432" s="42"/>
      <c r="CE1432" s="42"/>
      <c r="CF1432" s="42"/>
      <c r="CG1432" s="42"/>
      <c r="CH1432" s="42"/>
      <c r="CI1432" s="42"/>
      <c r="CJ1432" s="42"/>
      <c r="CK1432" s="42"/>
      <c r="CL1432" s="42"/>
      <c r="CM1432" s="42"/>
      <c r="CN1432" s="42"/>
      <c r="CO1432" s="42"/>
      <c r="CP1432" s="42"/>
      <c r="CQ1432" s="42"/>
      <c r="CR1432" s="42"/>
      <c r="CS1432" s="42"/>
      <c r="CT1432" s="42"/>
      <c r="CU1432" s="42"/>
      <c r="CV1432" s="42"/>
    </row>
    <row r="1433" spans="1:100" x14ac:dyDescent="0.45">
      <c r="A1433" s="42"/>
      <c r="B1433" s="42"/>
      <c r="C1433" s="42"/>
      <c r="D1433" s="42"/>
      <c r="E1433" s="42"/>
      <c r="F1433" s="42"/>
      <c r="G1433" s="42"/>
      <c r="H1433" s="42"/>
      <c r="I1433" s="42"/>
      <c r="J1433" s="42"/>
      <c r="K1433" s="42"/>
      <c r="L1433" s="42"/>
      <c r="M1433" s="42"/>
      <c r="N1433" s="42"/>
      <c r="O1433" s="42"/>
      <c r="P1433" s="42"/>
      <c r="Q1433" s="42"/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H1433" s="42"/>
      <c r="BI1433" s="42"/>
      <c r="BJ1433" s="42"/>
      <c r="BK1433" s="42"/>
      <c r="BL1433" s="42"/>
      <c r="BM1433" s="42"/>
      <c r="BN1433" s="42"/>
      <c r="BO1433" s="42"/>
      <c r="BP1433" s="42"/>
      <c r="BQ1433" s="42"/>
      <c r="BR1433" s="42"/>
      <c r="BS1433" s="42"/>
      <c r="BT1433" s="42"/>
      <c r="BU1433" s="42"/>
      <c r="BV1433" s="42"/>
      <c r="BW1433" s="42"/>
      <c r="BX1433" s="42"/>
      <c r="BY1433" s="42"/>
      <c r="BZ1433" s="42"/>
      <c r="CA1433" s="42"/>
      <c r="CB1433" s="42"/>
      <c r="CC1433" s="42"/>
      <c r="CD1433" s="42"/>
      <c r="CE1433" s="42"/>
      <c r="CF1433" s="42"/>
      <c r="CG1433" s="42"/>
      <c r="CH1433" s="42"/>
      <c r="CI1433" s="42"/>
      <c r="CJ1433" s="42"/>
      <c r="CK1433" s="42"/>
      <c r="CL1433" s="42"/>
      <c r="CM1433" s="42"/>
      <c r="CN1433" s="42"/>
      <c r="CO1433" s="42"/>
      <c r="CP1433" s="42"/>
      <c r="CQ1433" s="42"/>
      <c r="CR1433" s="42"/>
      <c r="CS1433" s="42"/>
      <c r="CT1433" s="42"/>
      <c r="CU1433" s="42"/>
      <c r="CV1433" s="42"/>
    </row>
    <row r="1434" spans="1:100" x14ac:dyDescent="0.45">
      <c r="A1434" s="42"/>
      <c r="B1434" s="42"/>
      <c r="C1434" s="42"/>
      <c r="D1434" s="42"/>
      <c r="E1434" s="42"/>
      <c r="F1434" s="42"/>
      <c r="G1434" s="42"/>
      <c r="H1434" s="42"/>
      <c r="I1434" s="42"/>
      <c r="J1434" s="42"/>
      <c r="K1434" s="42"/>
      <c r="L1434" s="42"/>
      <c r="M1434" s="42"/>
      <c r="N1434" s="42"/>
      <c r="O1434" s="42"/>
      <c r="P1434" s="42"/>
      <c r="Q1434" s="42"/>
      <c r="R1434" s="42"/>
      <c r="S1434" s="42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H1434" s="42"/>
      <c r="BI1434" s="42"/>
      <c r="BJ1434" s="42"/>
      <c r="BK1434" s="42"/>
      <c r="BL1434" s="42"/>
      <c r="BM1434" s="42"/>
      <c r="BN1434" s="42"/>
      <c r="BO1434" s="42"/>
      <c r="BP1434" s="42"/>
      <c r="BQ1434" s="42"/>
      <c r="BR1434" s="42"/>
      <c r="BS1434" s="42"/>
      <c r="BT1434" s="42"/>
      <c r="BU1434" s="42"/>
      <c r="BV1434" s="42"/>
      <c r="BW1434" s="42"/>
      <c r="BX1434" s="42"/>
      <c r="BY1434" s="42"/>
      <c r="BZ1434" s="42"/>
      <c r="CA1434" s="42"/>
      <c r="CB1434" s="42"/>
      <c r="CC1434" s="42"/>
      <c r="CD1434" s="42"/>
      <c r="CE1434" s="42"/>
      <c r="CF1434" s="42"/>
      <c r="CG1434" s="42"/>
      <c r="CH1434" s="42"/>
      <c r="CI1434" s="42"/>
      <c r="CJ1434" s="42"/>
      <c r="CK1434" s="42"/>
      <c r="CL1434" s="42"/>
      <c r="CM1434" s="42"/>
      <c r="CN1434" s="42"/>
      <c r="CO1434" s="42"/>
      <c r="CP1434" s="42"/>
      <c r="CQ1434" s="42"/>
      <c r="CR1434" s="42"/>
      <c r="CS1434" s="42"/>
      <c r="CT1434" s="42"/>
      <c r="CU1434" s="42"/>
      <c r="CV1434" s="42"/>
    </row>
    <row r="1435" spans="1:100" x14ac:dyDescent="0.45">
      <c r="A1435" s="42"/>
      <c r="B1435" s="42"/>
      <c r="C1435" s="42"/>
      <c r="D1435" s="42"/>
      <c r="E1435" s="42"/>
      <c r="F1435" s="42"/>
      <c r="G1435" s="42"/>
      <c r="H1435" s="42"/>
      <c r="I1435" s="42"/>
      <c r="J1435" s="42"/>
      <c r="K1435" s="42"/>
      <c r="L1435" s="42"/>
      <c r="M1435" s="42"/>
      <c r="N1435" s="42"/>
      <c r="O1435" s="42"/>
      <c r="P1435" s="42"/>
      <c r="Q1435" s="42"/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H1435" s="42"/>
      <c r="BI1435" s="42"/>
      <c r="BJ1435" s="42"/>
      <c r="BK1435" s="42"/>
      <c r="BL1435" s="42"/>
      <c r="BM1435" s="42"/>
      <c r="BN1435" s="42"/>
      <c r="BO1435" s="42"/>
      <c r="BP1435" s="42"/>
      <c r="BQ1435" s="42"/>
      <c r="BR1435" s="42"/>
      <c r="BS1435" s="42"/>
      <c r="BT1435" s="42"/>
      <c r="BU1435" s="42"/>
      <c r="BV1435" s="42"/>
      <c r="BW1435" s="42"/>
      <c r="BX1435" s="42"/>
      <c r="BY1435" s="42"/>
      <c r="BZ1435" s="42"/>
      <c r="CA1435" s="42"/>
      <c r="CB1435" s="42"/>
      <c r="CC1435" s="42"/>
      <c r="CD1435" s="42"/>
      <c r="CE1435" s="42"/>
      <c r="CF1435" s="42"/>
      <c r="CG1435" s="42"/>
      <c r="CH1435" s="42"/>
      <c r="CI1435" s="42"/>
      <c r="CJ1435" s="42"/>
      <c r="CK1435" s="42"/>
      <c r="CL1435" s="42"/>
      <c r="CM1435" s="42"/>
      <c r="CN1435" s="42"/>
      <c r="CO1435" s="42"/>
      <c r="CP1435" s="42"/>
      <c r="CQ1435" s="42"/>
      <c r="CR1435" s="42"/>
      <c r="CS1435" s="42"/>
      <c r="CT1435" s="42"/>
      <c r="CU1435" s="42"/>
      <c r="CV1435" s="42"/>
    </row>
    <row r="1436" spans="1:100" x14ac:dyDescent="0.45">
      <c r="A1436" s="42"/>
      <c r="B1436" s="42"/>
      <c r="C1436" s="42"/>
      <c r="D1436" s="42"/>
      <c r="E1436" s="42"/>
      <c r="F1436" s="42"/>
      <c r="G1436" s="42"/>
      <c r="H1436" s="42"/>
      <c r="I1436" s="42"/>
      <c r="J1436" s="42"/>
      <c r="K1436" s="42"/>
      <c r="L1436" s="42"/>
      <c r="M1436" s="42"/>
      <c r="N1436" s="42"/>
      <c r="O1436" s="42"/>
      <c r="P1436" s="42"/>
      <c r="Q1436" s="42"/>
      <c r="R1436" s="42"/>
      <c r="S1436" s="42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H1436" s="42"/>
      <c r="BI1436" s="42"/>
      <c r="BJ1436" s="42"/>
      <c r="BK1436" s="42"/>
      <c r="BL1436" s="42"/>
      <c r="BM1436" s="42"/>
      <c r="BN1436" s="42"/>
      <c r="BO1436" s="42"/>
      <c r="BP1436" s="42"/>
      <c r="BQ1436" s="42"/>
      <c r="BR1436" s="42"/>
      <c r="BS1436" s="42"/>
      <c r="BT1436" s="42"/>
      <c r="BU1436" s="42"/>
      <c r="BV1436" s="42"/>
      <c r="BW1436" s="42"/>
      <c r="BX1436" s="42"/>
      <c r="BY1436" s="42"/>
      <c r="BZ1436" s="42"/>
      <c r="CA1436" s="42"/>
      <c r="CB1436" s="42"/>
      <c r="CC1436" s="42"/>
      <c r="CD1436" s="42"/>
      <c r="CE1436" s="42"/>
      <c r="CF1436" s="42"/>
      <c r="CG1436" s="42"/>
      <c r="CH1436" s="42"/>
      <c r="CI1436" s="42"/>
      <c r="CJ1436" s="42"/>
      <c r="CK1436" s="42"/>
      <c r="CL1436" s="42"/>
      <c r="CM1436" s="42"/>
      <c r="CN1436" s="42"/>
      <c r="CO1436" s="42"/>
      <c r="CP1436" s="42"/>
      <c r="CQ1436" s="42"/>
      <c r="CR1436" s="42"/>
      <c r="CS1436" s="42"/>
      <c r="CT1436" s="42"/>
      <c r="CU1436" s="42"/>
      <c r="CV1436" s="42"/>
    </row>
    <row r="1437" spans="1:100" x14ac:dyDescent="0.45">
      <c r="A1437" s="42"/>
      <c r="B1437" s="42"/>
      <c r="C1437" s="42"/>
      <c r="D1437" s="42"/>
      <c r="E1437" s="42"/>
      <c r="F1437" s="42"/>
      <c r="G1437" s="42"/>
      <c r="H1437" s="42"/>
      <c r="I1437" s="42"/>
      <c r="J1437" s="42"/>
      <c r="K1437" s="42"/>
      <c r="L1437" s="42"/>
      <c r="M1437" s="42"/>
      <c r="N1437" s="42"/>
      <c r="O1437" s="42"/>
      <c r="P1437" s="42"/>
      <c r="Q1437" s="42"/>
      <c r="R1437" s="42"/>
      <c r="S1437" s="42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H1437" s="42"/>
      <c r="BI1437" s="42"/>
      <c r="BJ1437" s="42"/>
      <c r="BK1437" s="42"/>
      <c r="BL1437" s="42"/>
      <c r="BM1437" s="42"/>
      <c r="BN1437" s="42"/>
      <c r="BO1437" s="42"/>
      <c r="BP1437" s="42"/>
      <c r="BQ1437" s="42"/>
      <c r="BR1437" s="42"/>
      <c r="BS1437" s="42"/>
      <c r="BT1437" s="42"/>
      <c r="BU1437" s="42"/>
      <c r="BV1437" s="42"/>
      <c r="BW1437" s="42"/>
      <c r="BX1437" s="42"/>
      <c r="BY1437" s="42"/>
      <c r="BZ1437" s="42"/>
      <c r="CA1437" s="42"/>
      <c r="CB1437" s="42"/>
      <c r="CC1437" s="42"/>
      <c r="CD1437" s="42"/>
      <c r="CE1437" s="42"/>
      <c r="CF1437" s="42"/>
      <c r="CG1437" s="42"/>
      <c r="CH1437" s="42"/>
      <c r="CI1437" s="42"/>
      <c r="CJ1437" s="42"/>
      <c r="CK1437" s="42"/>
      <c r="CL1437" s="42"/>
      <c r="CM1437" s="42"/>
      <c r="CN1437" s="42"/>
      <c r="CO1437" s="42"/>
      <c r="CP1437" s="42"/>
      <c r="CQ1437" s="42"/>
      <c r="CR1437" s="42"/>
      <c r="CS1437" s="42"/>
      <c r="CT1437" s="42"/>
      <c r="CU1437" s="42"/>
      <c r="CV1437" s="42"/>
    </row>
    <row r="1438" spans="1:100" x14ac:dyDescent="0.45">
      <c r="A1438" s="42"/>
      <c r="B1438" s="42"/>
      <c r="C1438" s="42"/>
      <c r="D1438" s="42"/>
      <c r="E1438" s="42"/>
      <c r="F1438" s="42"/>
      <c r="G1438" s="42"/>
      <c r="H1438" s="42"/>
      <c r="I1438" s="42"/>
      <c r="J1438" s="42"/>
      <c r="K1438" s="42"/>
      <c r="L1438" s="42"/>
      <c r="M1438" s="42"/>
      <c r="N1438" s="42"/>
      <c r="O1438" s="42"/>
      <c r="P1438" s="42"/>
      <c r="Q1438" s="42"/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H1438" s="42"/>
      <c r="BI1438" s="42"/>
      <c r="BJ1438" s="42"/>
      <c r="BK1438" s="42"/>
      <c r="BL1438" s="42"/>
      <c r="BM1438" s="42"/>
      <c r="BN1438" s="42"/>
      <c r="BO1438" s="42"/>
      <c r="BP1438" s="42"/>
      <c r="BQ1438" s="42"/>
      <c r="BR1438" s="42"/>
      <c r="BS1438" s="42"/>
      <c r="BT1438" s="42"/>
      <c r="BU1438" s="42"/>
      <c r="BV1438" s="42"/>
      <c r="BW1438" s="42"/>
      <c r="BX1438" s="42"/>
      <c r="BY1438" s="42"/>
      <c r="BZ1438" s="42"/>
      <c r="CA1438" s="42"/>
      <c r="CB1438" s="42"/>
      <c r="CC1438" s="42"/>
      <c r="CD1438" s="42"/>
      <c r="CE1438" s="42"/>
      <c r="CF1438" s="42"/>
      <c r="CG1438" s="42"/>
      <c r="CH1438" s="42"/>
      <c r="CI1438" s="42"/>
      <c r="CJ1438" s="42"/>
      <c r="CK1438" s="42"/>
      <c r="CL1438" s="42"/>
      <c r="CM1438" s="42"/>
      <c r="CN1438" s="42"/>
      <c r="CO1438" s="42"/>
      <c r="CP1438" s="42"/>
      <c r="CQ1438" s="42"/>
      <c r="CR1438" s="42"/>
      <c r="CS1438" s="42"/>
      <c r="CT1438" s="42"/>
      <c r="CU1438" s="42"/>
      <c r="CV1438" s="42"/>
    </row>
    <row r="1439" spans="1:100" x14ac:dyDescent="0.45">
      <c r="A1439" s="42"/>
      <c r="B1439" s="42"/>
      <c r="C1439" s="42"/>
      <c r="D1439" s="42"/>
      <c r="E1439" s="42"/>
      <c r="F1439" s="42"/>
      <c r="G1439" s="42"/>
      <c r="H1439" s="42"/>
      <c r="I1439" s="42"/>
      <c r="J1439" s="42"/>
      <c r="K1439" s="42"/>
      <c r="L1439" s="42"/>
      <c r="M1439" s="42"/>
      <c r="N1439" s="42"/>
      <c r="O1439" s="42"/>
      <c r="P1439" s="42"/>
      <c r="Q1439" s="42"/>
      <c r="R1439" s="42"/>
      <c r="S1439" s="42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H1439" s="42"/>
      <c r="BI1439" s="42"/>
      <c r="BJ1439" s="42"/>
      <c r="BK1439" s="42"/>
      <c r="BL1439" s="42"/>
      <c r="BM1439" s="42"/>
      <c r="BN1439" s="42"/>
      <c r="BO1439" s="42"/>
      <c r="BP1439" s="42"/>
      <c r="BQ1439" s="42"/>
      <c r="BR1439" s="42"/>
      <c r="BS1439" s="42"/>
      <c r="BT1439" s="42"/>
      <c r="BU1439" s="42"/>
      <c r="BV1439" s="42"/>
      <c r="BW1439" s="42"/>
      <c r="BX1439" s="42"/>
      <c r="BY1439" s="42"/>
      <c r="BZ1439" s="42"/>
      <c r="CA1439" s="42"/>
      <c r="CB1439" s="42"/>
      <c r="CC1439" s="42"/>
      <c r="CD1439" s="42"/>
      <c r="CE1439" s="42"/>
      <c r="CF1439" s="42"/>
      <c r="CG1439" s="42"/>
      <c r="CH1439" s="42"/>
      <c r="CI1439" s="42"/>
      <c r="CJ1439" s="42"/>
      <c r="CK1439" s="42"/>
      <c r="CL1439" s="42"/>
      <c r="CM1439" s="42"/>
      <c r="CN1439" s="42"/>
      <c r="CO1439" s="42"/>
      <c r="CP1439" s="42"/>
      <c r="CQ1439" s="42"/>
      <c r="CR1439" s="42"/>
      <c r="CS1439" s="42"/>
      <c r="CT1439" s="42"/>
      <c r="CU1439" s="42"/>
      <c r="CV1439" s="42"/>
    </row>
    <row r="1440" spans="1:100" x14ac:dyDescent="0.45">
      <c r="A1440" s="42"/>
      <c r="B1440" s="42"/>
      <c r="C1440" s="42"/>
      <c r="D1440" s="42"/>
      <c r="E1440" s="42"/>
      <c r="F1440" s="42"/>
      <c r="G1440" s="42"/>
      <c r="H1440" s="42"/>
      <c r="I1440" s="42"/>
      <c r="J1440" s="42"/>
      <c r="K1440" s="42"/>
      <c r="L1440" s="42"/>
      <c r="M1440" s="42"/>
      <c r="N1440" s="42"/>
      <c r="O1440" s="42"/>
      <c r="P1440" s="42"/>
      <c r="Q1440" s="42"/>
      <c r="R1440" s="42"/>
      <c r="S1440" s="42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H1440" s="42"/>
      <c r="BI1440" s="42"/>
      <c r="BJ1440" s="42"/>
      <c r="BK1440" s="42"/>
      <c r="BL1440" s="42"/>
      <c r="BM1440" s="42"/>
      <c r="BN1440" s="42"/>
      <c r="BO1440" s="42"/>
      <c r="BP1440" s="42"/>
      <c r="BQ1440" s="42"/>
      <c r="BR1440" s="42"/>
      <c r="BS1440" s="42"/>
      <c r="BT1440" s="42"/>
      <c r="BU1440" s="42"/>
      <c r="BV1440" s="42"/>
      <c r="BW1440" s="42"/>
      <c r="BX1440" s="42"/>
      <c r="BY1440" s="42"/>
      <c r="BZ1440" s="42"/>
      <c r="CA1440" s="42"/>
      <c r="CB1440" s="42"/>
      <c r="CC1440" s="42"/>
      <c r="CD1440" s="42"/>
      <c r="CE1440" s="42"/>
      <c r="CF1440" s="42"/>
      <c r="CG1440" s="42"/>
      <c r="CH1440" s="42"/>
      <c r="CI1440" s="42"/>
      <c r="CJ1440" s="42"/>
      <c r="CK1440" s="42"/>
      <c r="CL1440" s="42"/>
      <c r="CM1440" s="42"/>
      <c r="CN1440" s="42"/>
      <c r="CO1440" s="42"/>
      <c r="CP1440" s="42"/>
      <c r="CQ1440" s="42"/>
      <c r="CR1440" s="42"/>
      <c r="CS1440" s="42"/>
      <c r="CT1440" s="42"/>
      <c r="CU1440" s="42"/>
      <c r="CV1440" s="42"/>
    </row>
    <row r="1441" spans="1:100" x14ac:dyDescent="0.45">
      <c r="A1441" s="42"/>
      <c r="B1441" s="42"/>
      <c r="C1441" s="42"/>
      <c r="D1441" s="42"/>
      <c r="E1441" s="42"/>
      <c r="F1441" s="42"/>
      <c r="G1441" s="42"/>
      <c r="H1441" s="42"/>
      <c r="I1441" s="42"/>
      <c r="J1441" s="42"/>
      <c r="K1441" s="42"/>
      <c r="L1441" s="42"/>
      <c r="M1441" s="42"/>
      <c r="N1441" s="42"/>
      <c r="O1441" s="42"/>
      <c r="P1441" s="42"/>
      <c r="Q1441" s="42"/>
      <c r="R1441" s="42"/>
      <c r="S1441" s="42"/>
      <c r="T1441" s="42"/>
      <c r="U1441" s="42"/>
      <c r="V1441" s="42"/>
      <c r="W1441" s="42"/>
      <c r="X1441" s="42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S1441" s="42"/>
      <c r="AT1441" s="42"/>
      <c r="AU1441" s="42"/>
      <c r="AV1441" s="42"/>
      <c r="AW1441" s="42"/>
      <c r="AX1441" s="42"/>
      <c r="AY1441" s="42"/>
      <c r="AZ1441" s="42"/>
      <c r="BA1441" s="42"/>
      <c r="BB1441" s="42"/>
      <c r="BC1441" s="42"/>
      <c r="BD1441" s="42"/>
      <c r="BE1441" s="42"/>
      <c r="BF1441" s="42"/>
      <c r="BG1441" s="42"/>
      <c r="BH1441" s="42"/>
      <c r="BI1441" s="42"/>
      <c r="BJ1441" s="42"/>
      <c r="BK1441" s="42"/>
      <c r="BL1441" s="42"/>
      <c r="BM1441" s="42"/>
      <c r="BN1441" s="42"/>
      <c r="BO1441" s="42"/>
      <c r="BP1441" s="42"/>
      <c r="BQ1441" s="42"/>
      <c r="BR1441" s="42"/>
      <c r="BS1441" s="42"/>
      <c r="BT1441" s="42"/>
      <c r="BU1441" s="42"/>
      <c r="BV1441" s="42"/>
      <c r="BW1441" s="42"/>
      <c r="BX1441" s="42"/>
      <c r="BY1441" s="42"/>
      <c r="BZ1441" s="42"/>
      <c r="CA1441" s="42"/>
      <c r="CB1441" s="42"/>
      <c r="CC1441" s="42"/>
      <c r="CD1441" s="42"/>
      <c r="CE1441" s="42"/>
      <c r="CF1441" s="42"/>
      <c r="CG1441" s="42"/>
      <c r="CH1441" s="42"/>
      <c r="CI1441" s="42"/>
      <c r="CJ1441" s="42"/>
      <c r="CK1441" s="42"/>
      <c r="CL1441" s="42"/>
      <c r="CM1441" s="42"/>
      <c r="CN1441" s="42"/>
      <c r="CO1441" s="42"/>
      <c r="CP1441" s="42"/>
      <c r="CQ1441" s="42"/>
      <c r="CR1441" s="42"/>
      <c r="CS1441" s="42"/>
      <c r="CT1441" s="42"/>
      <c r="CU1441" s="42"/>
      <c r="CV1441" s="42"/>
    </row>
    <row r="1442" spans="1:100" x14ac:dyDescent="0.45">
      <c r="A1442" s="42"/>
      <c r="B1442" s="42"/>
      <c r="C1442" s="42"/>
      <c r="D1442" s="42"/>
      <c r="E1442" s="42"/>
      <c r="F1442" s="42"/>
      <c r="G1442" s="42"/>
      <c r="H1442" s="42"/>
      <c r="I1442" s="42"/>
      <c r="J1442" s="42"/>
      <c r="K1442" s="42"/>
      <c r="L1442" s="42"/>
      <c r="M1442" s="42"/>
      <c r="N1442" s="42"/>
      <c r="O1442" s="42"/>
      <c r="P1442" s="42"/>
      <c r="Q1442" s="42"/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H1442" s="42"/>
      <c r="BI1442" s="42"/>
      <c r="BJ1442" s="42"/>
      <c r="BK1442" s="42"/>
      <c r="BL1442" s="42"/>
      <c r="BM1442" s="42"/>
      <c r="BN1442" s="42"/>
      <c r="BO1442" s="42"/>
      <c r="BP1442" s="42"/>
      <c r="BQ1442" s="42"/>
      <c r="BR1442" s="42"/>
      <c r="BS1442" s="42"/>
      <c r="BT1442" s="42"/>
      <c r="BU1442" s="42"/>
      <c r="BV1442" s="42"/>
      <c r="BW1442" s="42"/>
      <c r="BX1442" s="42"/>
      <c r="BY1442" s="42"/>
      <c r="BZ1442" s="42"/>
      <c r="CA1442" s="42"/>
      <c r="CB1442" s="42"/>
      <c r="CC1442" s="42"/>
      <c r="CD1442" s="42"/>
      <c r="CE1442" s="42"/>
      <c r="CF1442" s="42"/>
      <c r="CG1442" s="42"/>
      <c r="CH1442" s="42"/>
      <c r="CI1442" s="42"/>
      <c r="CJ1442" s="42"/>
      <c r="CK1442" s="42"/>
      <c r="CL1442" s="42"/>
      <c r="CM1442" s="42"/>
      <c r="CN1442" s="42"/>
      <c r="CO1442" s="42"/>
      <c r="CP1442" s="42"/>
      <c r="CQ1442" s="42"/>
      <c r="CR1442" s="42"/>
      <c r="CS1442" s="42"/>
      <c r="CT1442" s="42"/>
      <c r="CU1442" s="42"/>
      <c r="CV1442" s="42"/>
    </row>
    <row r="1443" spans="1:100" x14ac:dyDescent="0.45">
      <c r="A1443" s="42"/>
      <c r="B1443" s="42"/>
      <c r="C1443" s="42"/>
      <c r="D1443" s="42"/>
      <c r="E1443" s="42"/>
      <c r="F1443" s="42"/>
      <c r="G1443" s="42"/>
      <c r="H1443" s="42"/>
      <c r="I1443" s="42"/>
      <c r="J1443" s="42"/>
      <c r="K1443" s="42"/>
      <c r="L1443" s="42"/>
      <c r="M1443" s="42"/>
      <c r="N1443" s="42"/>
      <c r="O1443" s="42"/>
      <c r="P1443" s="42"/>
      <c r="Q1443" s="42"/>
      <c r="R1443" s="42"/>
      <c r="S1443" s="42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H1443" s="42"/>
      <c r="BI1443" s="42"/>
      <c r="BJ1443" s="42"/>
      <c r="BK1443" s="42"/>
      <c r="BL1443" s="42"/>
      <c r="BM1443" s="42"/>
      <c r="BN1443" s="42"/>
      <c r="BO1443" s="42"/>
      <c r="BP1443" s="42"/>
      <c r="BQ1443" s="42"/>
      <c r="BR1443" s="42"/>
      <c r="BS1443" s="42"/>
      <c r="BT1443" s="42"/>
      <c r="BU1443" s="42"/>
      <c r="BV1443" s="42"/>
      <c r="BW1443" s="42"/>
      <c r="BX1443" s="42"/>
      <c r="BY1443" s="42"/>
      <c r="BZ1443" s="42"/>
      <c r="CA1443" s="42"/>
      <c r="CB1443" s="42"/>
      <c r="CC1443" s="42"/>
      <c r="CD1443" s="42"/>
      <c r="CE1443" s="42"/>
      <c r="CF1443" s="42"/>
      <c r="CG1443" s="42"/>
      <c r="CH1443" s="42"/>
      <c r="CI1443" s="42"/>
      <c r="CJ1443" s="42"/>
      <c r="CK1443" s="42"/>
      <c r="CL1443" s="42"/>
      <c r="CM1443" s="42"/>
      <c r="CN1443" s="42"/>
      <c r="CO1443" s="42"/>
      <c r="CP1443" s="42"/>
      <c r="CQ1443" s="42"/>
      <c r="CR1443" s="42"/>
      <c r="CS1443" s="42"/>
      <c r="CT1443" s="42"/>
      <c r="CU1443" s="42"/>
      <c r="CV1443" s="42"/>
    </row>
    <row r="1444" spans="1:100" x14ac:dyDescent="0.45">
      <c r="A1444" s="42"/>
      <c r="B1444" s="42"/>
      <c r="C1444" s="42"/>
      <c r="D1444" s="42"/>
      <c r="E1444" s="42"/>
      <c r="F1444" s="42"/>
      <c r="G1444" s="42"/>
      <c r="H1444" s="42"/>
      <c r="I1444" s="42"/>
      <c r="J1444" s="42"/>
      <c r="K1444" s="42"/>
      <c r="L1444" s="42"/>
      <c r="M1444" s="42"/>
      <c r="N1444" s="42"/>
      <c r="O1444" s="42"/>
      <c r="P1444" s="42"/>
      <c r="Q1444" s="42"/>
      <c r="R1444" s="42"/>
      <c r="S1444" s="42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H1444" s="42"/>
      <c r="BI1444" s="42"/>
      <c r="BJ1444" s="42"/>
      <c r="BK1444" s="42"/>
      <c r="BL1444" s="42"/>
      <c r="BM1444" s="42"/>
      <c r="BN1444" s="42"/>
      <c r="BO1444" s="42"/>
      <c r="BP1444" s="42"/>
      <c r="BQ1444" s="42"/>
      <c r="BR1444" s="42"/>
      <c r="BS1444" s="42"/>
      <c r="BT1444" s="42"/>
      <c r="BU1444" s="42"/>
      <c r="BV1444" s="42"/>
      <c r="BW1444" s="42"/>
      <c r="BX1444" s="42"/>
      <c r="BY1444" s="42"/>
      <c r="BZ1444" s="42"/>
      <c r="CA1444" s="42"/>
      <c r="CB1444" s="42"/>
      <c r="CC1444" s="42"/>
      <c r="CD1444" s="42"/>
      <c r="CE1444" s="42"/>
      <c r="CF1444" s="42"/>
      <c r="CG1444" s="42"/>
      <c r="CH1444" s="42"/>
      <c r="CI1444" s="42"/>
      <c r="CJ1444" s="42"/>
      <c r="CK1444" s="42"/>
      <c r="CL1444" s="42"/>
      <c r="CM1444" s="42"/>
      <c r="CN1444" s="42"/>
      <c r="CO1444" s="42"/>
      <c r="CP1444" s="42"/>
      <c r="CQ1444" s="42"/>
      <c r="CR1444" s="42"/>
      <c r="CS1444" s="42"/>
      <c r="CT1444" s="42"/>
      <c r="CU1444" s="42"/>
      <c r="CV1444" s="42"/>
    </row>
    <row r="1445" spans="1:100" x14ac:dyDescent="0.45">
      <c r="A1445" s="42"/>
      <c r="B1445" s="42"/>
      <c r="C1445" s="42"/>
      <c r="D1445" s="42"/>
      <c r="E1445" s="42"/>
      <c r="F1445" s="42"/>
      <c r="G1445" s="42"/>
      <c r="H1445" s="42"/>
      <c r="I1445" s="42"/>
      <c r="J1445" s="42"/>
      <c r="K1445" s="42"/>
      <c r="L1445" s="42"/>
      <c r="M1445" s="42"/>
      <c r="N1445" s="42"/>
      <c r="O1445" s="42"/>
      <c r="P1445" s="42"/>
      <c r="Q1445" s="42"/>
      <c r="R1445" s="42"/>
      <c r="S1445" s="42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H1445" s="42"/>
      <c r="BI1445" s="42"/>
      <c r="BJ1445" s="42"/>
      <c r="BK1445" s="42"/>
      <c r="BL1445" s="42"/>
      <c r="BM1445" s="42"/>
      <c r="BN1445" s="42"/>
      <c r="BO1445" s="42"/>
      <c r="BP1445" s="42"/>
      <c r="BQ1445" s="42"/>
      <c r="BR1445" s="42"/>
      <c r="BS1445" s="42"/>
      <c r="BT1445" s="42"/>
      <c r="BU1445" s="42"/>
      <c r="BV1445" s="42"/>
      <c r="BW1445" s="42"/>
      <c r="BX1445" s="42"/>
      <c r="BY1445" s="42"/>
      <c r="BZ1445" s="42"/>
      <c r="CA1445" s="42"/>
      <c r="CB1445" s="42"/>
      <c r="CC1445" s="42"/>
      <c r="CD1445" s="42"/>
      <c r="CE1445" s="42"/>
      <c r="CF1445" s="42"/>
      <c r="CG1445" s="42"/>
      <c r="CH1445" s="42"/>
      <c r="CI1445" s="42"/>
      <c r="CJ1445" s="42"/>
      <c r="CK1445" s="42"/>
      <c r="CL1445" s="42"/>
      <c r="CM1445" s="42"/>
      <c r="CN1445" s="42"/>
      <c r="CO1445" s="42"/>
      <c r="CP1445" s="42"/>
      <c r="CQ1445" s="42"/>
      <c r="CR1445" s="42"/>
      <c r="CS1445" s="42"/>
      <c r="CT1445" s="42"/>
      <c r="CU1445" s="42"/>
      <c r="CV1445" s="42"/>
    </row>
    <row r="1446" spans="1:100" x14ac:dyDescent="0.45">
      <c r="A1446" s="42"/>
      <c r="B1446" s="42"/>
      <c r="C1446" s="42"/>
      <c r="D1446" s="42"/>
      <c r="E1446" s="42"/>
      <c r="F1446" s="42"/>
      <c r="G1446" s="42"/>
      <c r="H1446" s="42"/>
      <c r="I1446" s="42"/>
      <c r="J1446" s="42"/>
      <c r="K1446" s="42"/>
      <c r="L1446" s="42"/>
      <c r="M1446" s="42"/>
      <c r="N1446" s="42"/>
      <c r="O1446" s="42"/>
      <c r="P1446" s="42"/>
      <c r="Q1446" s="42"/>
      <c r="R1446" s="42"/>
      <c r="S1446" s="42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H1446" s="42"/>
      <c r="BI1446" s="42"/>
      <c r="BJ1446" s="42"/>
      <c r="BK1446" s="42"/>
      <c r="BL1446" s="42"/>
      <c r="BM1446" s="42"/>
      <c r="BN1446" s="42"/>
      <c r="BO1446" s="42"/>
      <c r="BP1446" s="42"/>
      <c r="BQ1446" s="42"/>
      <c r="BR1446" s="42"/>
      <c r="BS1446" s="42"/>
      <c r="BT1446" s="42"/>
      <c r="BU1446" s="42"/>
      <c r="BV1446" s="42"/>
      <c r="BW1446" s="42"/>
      <c r="BX1446" s="42"/>
      <c r="BY1446" s="42"/>
      <c r="BZ1446" s="42"/>
      <c r="CA1446" s="42"/>
      <c r="CB1446" s="42"/>
      <c r="CC1446" s="42"/>
      <c r="CD1446" s="42"/>
      <c r="CE1446" s="42"/>
      <c r="CF1446" s="42"/>
      <c r="CG1446" s="42"/>
      <c r="CH1446" s="42"/>
      <c r="CI1446" s="42"/>
      <c r="CJ1446" s="42"/>
      <c r="CK1446" s="42"/>
      <c r="CL1446" s="42"/>
      <c r="CM1446" s="42"/>
      <c r="CN1446" s="42"/>
      <c r="CO1446" s="42"/>
      <c r="CP1446" s="42"/>
      <c r="CQ1446" s="42"/>
      <c r="CR1446" s="42"/>
      <c r="CS1446" s="42"/>
      <c r="CT1446" s="42"/>
      <c r="CU1446" s="42"/>
      <c r="CV1446" s="42"/>
    </row>
    <row r="1447" spans="1:100" x14ac:dyDescent="0.45">
      <c r="A1447" s="42"/>
      <c r="B1447" s="42"/>
      <c r="C1447" s="42"/>
      <c r="D1447" s="42"/>
      <c r="E1447" s="42"/>
      <c r="F1447" s="42"/>
      <c r="G1447" s="42"/>
      <c r="H1447" s="42"/>
      <c r="I1447" s="42"/>
      <c r="J1447" s="42"/>
      <c r="K1447" s="42"/>
      <c r="L1447" s="42"/>
      <c r="M1447" s="42"/>
      <c r="N1447" s="42"/>
      <c r="O1447" s="42"/>
      <c r="P1447" s="42"/>
      <c r="Q1447" s="42"/>
      <c r="R1447" s="42"/>
      <c r="S1447" s="42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H1447" s="42"/>
      <c r="BI1447" s="42"/>
      <c r="BJ1447" s="42"/>
      <c r="BK1447" s="42"/>
      <c r="BL1447" s="42"/>
      <c r="BM1447" s="42"/>
      <c r="BN1447" s="42"/>
      <c r="BO1447" s="42"/>
      <c r="BP1447" s="42"/>
      <c r="BQ1447" s="42"/>
      <c r="BR1447" s="42"/>
      <c r="BS1447" s="42"/>
      <c r="BT1447" s="42"/>
      <c r="BU1447" s="42"/>
      <c r="BV1447" s="42"/>
      <c r="BW1447" s="42"/>
      <c r="BX1447" s="42"/>
      <c r="BY1447" s="42"/>
      <c r="BZ1447" s="42"/>
      <c r="CA1447" s="42"/>
      <c r="CB1447" s="42"/>
      <c r="CC1447" s="42"/>
      <c r="CD1447" s="42"/>
      <c r="CE1447" s="42"/>
      <c r="CF1447" s="42"/>
      <c r="CG1447" s="42"/>
      <c r="CH1447" s="42"/>
      <c r="CI1447" s="42"/>
      <c r="CJ1447" s="42"/>
      <c r="CK1447" s="42"/>
      <c r="CL1447" s="42"/>
      <c r="CM1447" s="42"/>
      <c r="CN1447" s="42"/>
      <c r="CO1447" s="42"/>
      <c r="CP1447" s="42"/>
      <c r="CQ1447" s="42"/>
      <c r="CR1447" s="42"/>
      <c r="CS1447" s="42"/>
      <c r="CT1447" s="42"/>
      <c r="CU1447" s="42"/>
      <c r="CV1447" s="42"/>
    </row>
    <row r="1448" spans="1:100" x14ac:dyDescent="0.45">
      <c r="A1448" s="42"/>
      <c r="B1448" s="42"/>
      <c r="C1448" s="42"/>
      <c r="D1448" s="42"/>
      <c r="E1448" s="42"/>
      <c r="F1448" s="42"/>
      <c r="G1448" s="42"/>
      <c r="H1448" s="42"/>
      <c r="I1448" s="42"/>
      <c r="J1448" s="42"/>
      <c r="K1448" s="42"/>
      <c r="L1448" s="42"/>
      <c r="M1448" s="42"/>
      <c r="N1448" s="42"/>
      <c r="O1448" s="42"/>
      <c r="P1448" s="42"/>
      <c r="Q1448" s="42"/>
      <c r="R1448" s="42"/>
      <c r="S1448" s="42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H1448" s="42"/>
      <c r="BI1448" s="42"/>
      <c r="BJ1448" s="42"/>
      <c r="BK1448" s="42"/>
      <c r="BL1448" s="42"/>
      <c r="BM1448" s="42"/>
      <c r="BN1448" s="42"/>
      <c r="BO1448" s="42"/>
      <c r="BP1448" s="42"/>
      <c r="BQ1448" s="42"/>
      <c r="BR1448" s="42"/>
      <c r="BS1448" s="42"/>
      <c r="BT1448" s="42"/>
      <c r="BU1448" s="42"/>
      <c r="BV1448" s="42"/>
      <c r="BW1448" s="42"/>
      <c r="BX1448" s="42"/>
      <c r="BY1448" s="42"/>
      <c r="BZ1448" s="42"/>
      <c r="CA1448" s="42"/>
      <c r="CB1448" s="42"/>
      <c r="CC1448" s="42"/>
      <c r="CD1448" s="42"/>
      <c r="CE1448" s="42"/>
      <c r="CF1448" s="42"/>
      <c r="CG1448" s="42"/>
      <c r="CH1448" s="42"/>
      <c r="CI1448" s="42"/>
      <c r="CJ1448" s="42"/>
      <c r="CK1448" s="42"/>
      <c r="CL1448" s="42"/>
      <c r="CM1448" s="42"/>
      <c r="CN1448" s="42"/>
      <c r="CO1448" s="42"/>
      <c r="CP1448" s="42"/>
      <c r="CQ1448" s="42"/>
      <c r="CR1448" s="42"/>
      <c r="CS1448" s="42"/>
      <c r="CT1448" s="42"/>
      <c r="CU1448" s="42"/>
      <c r="CV1448" s="42"/>
    </row>
    <row r="1449" spans="1:100" x14ac:dyDescent="0.45">
      <c r="A1449" s="42"/>
      <c r="B1449" s="42"/>
      <c r="C1449" s="42"/>
      <c r="D1449" s="42"/>
      <c r="E1449" s="42"/>
      <c r="F1449" s="42"/>
      <c r="G1449" s="42"/>
      <c r="H1449" s="42"/>
      <c r="I1449" s="42"/>
      <c r="J1449" s="42"/>
      <c r="K1449" s="42"/>
      <c r="L1449" s="42"/>
      <c r="M1449" s="42"/>
      <c r="N1449" s="42"/>
      <c r="O1449" s="42"/>
      <c r="P1449" s="42"/>
      <c r="Q1449" s="42"/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H1449" s="42"/>
      <c r="BI1449" s="42"/>
      <c r="BJ1449" s="42"/>
      <c r="BK1449" s="42"/>
      <c r="BL1449" s="42"/>
      <c r="BM1449" s="42"/>
      <c r="BN1449" s="42"/>
      <c r="BO1449" s="42"/>
      <c r="BP1449" s="42"/>
      <c r="BQ1449" s="42"/>
      <c r="BR1449" s="42"/>
      <c r="BS1449" s="42"/>
      <c r="BT1449" s="42"/>
      <c r="BU1449" s="42"/>
      <c r="BV1449" s="42"/>
      <c r="BW1449" s="42"/>
      <c r="BX1449" s="42"/>
      <c r="BY1449" s="42"/>
      <c r="BZ1449" s="42"/>
      <c r="CA1449" s="42"/>
      <c r="CB1449" s="42"/>
      <c r="CC1449" s="42"/>
      <c r="CD1449" s="42"/>
      <c r="CE1449" s="42"/>
      <c r="CF1449" s="42"/>
      <c r="CG1449" s="42"/>
      <c r="CH1449" s="42"/>
      <c r="CI1449" s="42"/>
      <c r="CJ1449" s="42"/>
      <c r="CK1449" s="42"/>
      <c r="CL1449" s="42"/>
      <c r="CM1449" s="42"/>
      <c r="CN1449" s="42"/>
      <c r="CO1449" s="42"/>
      <c r="CP1449" s="42"/>
      <c r="CQ1449" s="42"/>
      <c r="CR1449" s="42"/>
      <c r="CS1449" s="42"/>
      <c r="CT1449" s="42"/>
      <c r="CU1449" s="42"/>
      <c r="CV1449" s="42"/>
    </row>
    <row r="1450" spans="1:100" x14ac:dyDescent="0.45">
      <c r="A1450" s="42"/>
      <c r="B1450" s="42"/>
      <c r="C1450" s="42"/>
      <c r="D1450" s="42"/>
      <c r="E1450" s="42"/>
      <c r="F1450" s="42"/>
      <c r="G1450" s="42"/>
      <c r="H1450" s="42"/>
      <c r="I1450" s="42"/>
      <c r="J1450" s="42"/>
      <c r="K1450" s="42"/>
      <c r="L1450" s="42"/>
      <c r="M1450" s="42"/>
      <c r="N1450" s="42"/>
      <c r="O1450" s="42"/>
      <c r="P1450" s="42"/>
      <c r="Q1450" s="42"/>
      <c r="R1450" s="42"/>
      <c r="S1450" s="42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H1450" s="42"/>
      <c r="BI1450" s="42"/>
      <c r="BJ1450" s="42"/>
      <c r="BK1450" s="42"/>
      <c r="BL1450" s="42"/>
      <c r="BM1450" s="42"/>
      <c r="BN1450" s="42"/>
      <c r="BO1450" s="42"/>
      <c r="BP1450" s="42"/>
      <c r="BQ1450" s="42"/>
      <c r="BR1450" s="42"/>
      <c r="BS1450" s="42"/>
      <c r="BT1450" s="42"/>
      <c r="BU1450" s="42"/>
      <c r="BV1450" s="42"/>
      <c r="BW1450" s="42"/>
      <c r="BX1450" s="42"/>
      <c r="BY1450" s="42"/>
      <c r="BZ1450" s="42"/>
      <c r="CA1450" s="42"/>
      <c r="CB1450" s="42"/>
      <c r="CC1450" s="42"/>
      <c r="CD1450" s="42"/>
      <c r="CE1450" s="42"/>
      <c r="CF1450" s="42"/>
      <c r="CG1450" s="42"/>
      <c r="CH1450" s="42"/>
      <c r="CI1450" s="42"/>
      <c r="CJ1450" s="42"/>
      <c r="CK1450" s="42"/>
      <c r="CL1450" s="42"/>
      <c r="CM1450" s="42"/>
      <c r="CN1450" s="42"/>
      <c r="CO1450" s="42"/>
      <c r="CP1450" s="42"/>
      <c r="CQ1450" s="42"/>
      <c r="CR1450" s="42"/>
      <c r="CS1450" s="42"/>
      <c r="CT1450" s="42"/>
      <c r="CU1450" s="42"/>
      <c r="CV1450" s="42"/>
    </row>
    <row r="1451" spans="1:100" x14ac:dyDescent="0.45">
      <c r="A1451" s="42"/>
      <c r="B1451" s="42"/>
      <c r="C1451" s="42"/>
      <c r="D1451" s="42"/>
      <c r="E1451" s="42"/>
      <c r="F1451" s="42"/>
      <c r="G1451" s="42"/>
      <c r="H1451" s="42"/>
      <c r="I1451" s="42"/>
      <c r="J1451" s="42"/>
      <c r="K1451" s="42"/>
      <c r="L1451" s="42"/>
      <c r="M1451" s="42"/>
      <c r="N1451" s="42"/>
      <c r="O1451" s="42"/>
      <c r="P1451" s="42"/>
      <c r="Q1451" s="42"/>
      <c r="R1451" s="42"/>
      <c r="S1451" s="42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H1451" s="42"/>
      <c r="BI1451" s="42"/>
      <c r="BJ1451" s="42"/>
      <c r="BK1451" s="42"/>
      <c r="BL1451" s="42"/>
      <c r="BM1451" s="42"/>
      <c r="BN1451" s="42"/>
      <c r="BO1451" s="42"/>
      <c r="BP1451" s="42"/>
      <c r="BQ1451" s="42"/>
      <c r="BR1451" s="42"/>
      <c r="BS1451" s="42"/>
      <c r="BT1451" s="42"/>
      <c r="BU1451" s="42"/>
      <c r="BV1451" s="42"/>
      <c r="BW1451" s="42"/>
      <c r="BX1451" s="42"/>
      <c r="BY1451" s="42"/>
      <c r="BZ1451" s="42"/>
      <c r="CA1451" s="42"/>
      <c r="CB1451" s="42"/>
      <c r="CC1451" s="42"/>
      <c r="CD1451" s="42"/>
      <c r="CE1451" s="42"/>
      <c r="CF1451" s="42"/>
      <c r="CG1451" s="42"/>
      <c r="CH1451" s="42"/>
      <c r="CI1451" s="42"/>
      <c r="CJ1451" s="42"/>
      <c r="CK1451" s="42"/>
      <c r="CL1451" s="42"/>
      <c r="CM1451" s="42"/>
      <c r="CN1451" s="42"/>
      <c r="CO1451" s="42"/>
      <c r="CP1451" s="42"/>
      <c r="CQ1451" s="42"/>
      <c r="CR1451" s="42"/>
      <c r="CS1451" s="42"/>
      <c r="CT1451" s="42"/>
      <c r="CU1451" s="42"/>
      <c r="CV1451" s="42"/>
    </row>
    <row r="1452" spans="1:100" x14ac:dyDescent="0.45">
      <c r="A1452" s="42"/>
      <c r="B1452" s="42"/>
      <c r="C1452" s="42"/>
      <c r="D1452" s="42"/>
      <c r="E1452" s="42"/>
      <c r="F1452" s="42"/>
      <c r="G1452" s="42"/>
      <c r="H1452" s="42"/>
      <c r="I1452" s="42"/>
      <c r="J1452" s="42"/>
      <c r="K1452" s="42"/>
      <c r="L1452" s="42"/>
      <c r="M1452" s="42"/>
      <c r="N1452" s="42"/>
      <c r="O1452" s="42"/>
      <c r="P1452" s="42"/>
      <c r="Q1452" s="42"/>
      <c r="R1452" s="42"/>
      <c r="S1452" s="42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H1452" s="42"/>
      <c r="BI1452" s="42"/>
      <c r="BJ1452" s="42"/>
      <c r="BK1452" s="42"/>
      <c r="BL1452" s="42"/>
      <c r="BM1452" s="42"/>
      <c r="BN1452" s="42"/>
      <c r="BO1452" s="42"/>
      <c r="BP1452" s="42"/>
      <c r="BQ1452" s="42"/>
      <c r="BR1452" s="42"/>
      <c r="BS1452" s="42"/>
      <c r="BT1452" s="42"/>
      <c r="BU1452" s="42"/>
      <c r="BV1452" s="42"/>
      <c r="BW1452" s="42"/>
      <c r="BX1452" s="42"/>
      <c r="BY1452" s="42"/>
      <c r="BZ1452" s="42"/>
      <c r="CA1452" s="42"/>
      <c r="CB1452" s="42"/>
      <c r="CC1452" s="42"/>
      <c r="CD1452" s="42"/>
      <c r="CE1452" s="42"/>
      <c r="CF1452" s="42"/>
      <c r="CG1452" s="42"/>
      <c r="CH1452" s="42"/>
      <c r="CI1452" s="42"/>
      <c r="CJ1452" s="42"/>
      <c r="CK1452" s="42"/>
      <c r="CL1452" s="42"/>
      <c r="CM1452" s="42"/>
      <c r="CN1452" s="42"/>
      <c r="CO1452" s="42"/>
      <c r="CP1452" s="42"/>
      <c r="CQ1452" s="42"/>
      <c r="CR1452" s="42"/>
      <c r="CS1452" s="42"/>
      <c r="CT1452" s="42"/>
      <c r="CU1452" s="42"/>
      <c r="CV1452" s="42"/>
    </row>
    <row r="1453" spans="1:100" x14ac:dyDescent="0.45">
      <c r="A1453" s="42"/>
      <c r="B1453" s="42"/>
      <c r="C1453" s="42"/>
      <c r="D1453" s="42"/>
      <c r="E1453" s="42"/>
      <c r="F1453" s="42"/>
      <c r="G1453" s="42"/>
      <c r="H1453" s="42"/>
      <c r="I1453" s="42"/>
      <c r="J1453" s="42"/>
      <c r="K1453" s="42"/>
      <c r="L1453" s="42"/>
      <c r="M1453" s="42"/>
      <c r="N1453" s="42"/>
      <c r="O1453" s="42"/>
      <c r="P1453" s="42"/>
      <c r="Q1453" s="42"/>
      <c r="R1453" s="42"/>
      <c r="S1453" s="42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H1453" s="42"/>
      <c r="BI1453" s="42"/>
      <c r="BJ1453" s="42"/>
      <c r="BK1453" s="42"/>
      <c r="BL1453" s="42"/>
      <c r="BM1453" s="42"/>
      <c r="BN1453" s="42"/>
      <c r="BO1453" s="42"/>
      <c r="BP1453" s="42"/>
      <c r="BQ1453" s="42"/>
      <c r="BR1453" s="42"/>
      <c r="BS1453" s="42"/>
      <c r="BT1453" s="42"/>
      <c r="BU1453" s="42"/>
      <c r="BV1453" s="42"/>
      <c r="BW1453" s="42"/>
      <c r="BX1453" s="42"/>
      <c r="BY1453" s="42"/>
      <c r="BZ1453" s="42"/>
      <c r="CA1453" s="42"/>
      <c r="CB1453" s="42"/>
      <c r="CC1453" s="42"/>
      <c r="CD1453" s="42"/>
      <c r="CE1453" s="42"/>
      <c r="CF1453" s="42"/>
      <c r="CG1453" s="42"/>
      <c r="CH1453" s="42"/>
      <c r="CI1453" s="42"/>
      <c r="CJ1453" s="42"/>
      <c r="CK1453" s="42"/>
      <c r="CL1453" s="42"/>
      <c r="CM1453" s="42"/>
      <c r="CN1453" s="42"/>
      <c r="CO1453" s="42"/>
      <c r="CP1453" s="42"/>
      <c r="CQ1453" s="42"/>
      <c r="CR1453" s="42"/>
      <c r="CS1453" s="42"/>
      <c r="CT1453" s="42"/>
      <c r="CU1453" s="42"/>
      <c r="CV1453" s="42"/>
    </row>
    <row r="1454" spans="1:100" x14ac:dyDescent="0.45">
      <c r="A1454" s="42"/>
      <c r="B1454" s="42"/>
      <c r="C1454" s="42"/>
      <c r="D1454" s="42"/>
      <c r="E1454" s="42"/>
      <c r="F1454" s="42"/>
      <c r="G1454" s="42"/>
      <c r="H1454" s="42"/>
      <c r="I1454" s="42"/>
      <c r="J1454" s="42"/>
      <c r="K1454" s="42"/>
      <c r="L1454" s="42"/>
      <c r="M1454" s="42"/>
      <c r="N1454" s="42"/>
      <c r="O1454" s="42"/>
      <c r="P1454" s="42"/>
      <c r="Q1454" s="42"/>
      <c r="R1454" s="42"/>
      <c r="S1454" s="42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H1454" s="42"/>
      <c r="BI1454" s="42"/>
      <c r="BJ1454" s="42"/>
      <c r="BK1454" s="42"/>
      <c r="BL1454" s="42"/>
      <c r="BM1454" s="42"/>
      <c r="BN1454" s="42"/>
      <c r="BO1454" s="42"/>
      <c r="BP1454" s="42"/>
      <c r="BQ1454" s="42"/>
      <c r="BR1454" s="42"/>
      <c r="BS1454" s="42"/>
      <c r="BT1454" s="42"/>
      <c r="BU1454" s="42"/>
      <c r="BV1454" s="42"/>
      <c r="BW1454" s="42"/>
      <c r="BX1454" s="42"/>
      <c r="BY1454" s="42"/>
      <c r="BZ1454" s="42"/>
      <c r="CA1454" s="42"/>
      <c r="CB1454" s="42"/>
      <c r="CC1454" s="42"/>
      <c r="CD1454" s="42"/>
      <c r="CE1454" s="42"/>
      <c r="CF1454" s="42"/>
      <c r="CG1454" s="42"/>
      <c r="CH1454" s="42"/>
      <c r="CI1454" s="42"/>
      <c r="CJ1454" s="42"/>
      <c r="CK1454" s="42"/>
      <c r="CL1454" s="42"/>
      <c r="CM1454" s="42"/>
      <c r="CN1454" s="42"/>
      <c r="CO1454" s="42"/>
      <c r="CP1454" s="42"/>
      <c r="CQ1454" s="42"/>
      <c r="CR1454" s="42"/>
      <c r="CS1454" s="42"/>
      <c r="CT1454" s="42"/>
      <c r="CU1454" s="42"/>
      <c r="CV1454" s="42"/>
    </row>
    <row r="1455" spans="1:100" x14ac:dyDescent="0.45">
      <c r="A1455" s="42"/>
      <c r="B1455" s="42"/>
      <c r="C1455" s="42"/>
      <c r="D1455" s="42"/>
      <c r="E1455" s="42"/>
      <c r="F1455" s="42"/>
      <c r="G1455" s="42"/>
      <c r="H1455" s="42"/>
      <c r="I1455" s="42"/>
      <c r="J1455" s="42"/>
      <c r="K1455" s="42"/>
      <c r="L1455" s="42"/>
      <c r="M1455" s="42"/>
      <c r="N1455" s="42"/>
      <c r="O1455" s="42"/>
      <c r="P1455" s="42"/>
      <c r="Q1455" s="42"/>
      <c r="R1455" s="42"/>
      <c r="S1455" s="42"/>
      <c r="T1455" s="42"/>
      <c r="U1455" s="42"/>
      <c r="V1455" s="42"/>
      <c r="W1455" s="42"/>
      <c r="X1455" s="42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S1455" s="42"/>
      <c r="AT1455" s="42"/>
      <c r="AU1455" s="42"/>
      <c r="AV1455" s="42"/>
      <c r="AW1455" s="42"/>
      <c r="AX1455" s="42"/>
      <c r="AY1455" s="42"/>
      <c r="AZ1455" s="42"/>
      <c r="BA1455" s="42"/>
      <c r="BB1455" s="42"/>
      <c r="BC1455" s="42"/>
      <c r="BD1455" s="42"/>
      <c r="BE1455" s="42"/>
      <c r="BF1455" s="42"/>
      <c r="BG1455" s="42"/>
      <c r="BH1455" s="42"/>
      <c r="BI1455" s="42"/>
      <c r="BJ1455" s="42"/>
      <c r="BK1455" s="42"/>
      <c r="BL1455" s="42"/>
      <c r="BM1455" s="42"/>
      <c r="BN1455" s="42"/>
      <c r="BO1455" s="42"/>
      <c r="BP1455" s="42"/>
      <c r="BQ1455" s="42"/>
      <c r="BR1455" s="42"/>
      <c r="BS1455" s="42"/>
      <c r="BT1455" s="42"/>
      <c r="BU1455" s="42"/>
      <c r="BV1455" s="42"/>
      <c r="BW1455" s="42"/>
      <c r="BX1455" s="42"/>
      <c r="BY1455" s="42"/>
      <c r="BZ1455" s="42"/>
      <c r="CA1455" s="42"/>
      <c r="CB1455" s="42"/>
      <c r="CC1455" s="42"/>
      <c r="CD1455" s="42"/>
      <c r="CE1455" s="42"/>
      <c r="CF1455" s="42"/>
      <c r="CG1455" s="42"/>
      <c r="CH1455" s="42"/>
      <c r="CI1455" s="42"/>
      <c r="CJ1455" s="42"/>
      <c r="CK1455" s="42"/>
      <c r="CL1455" s="42"/>
      <c r="CM1455" s="42"/>
      <c r="CN1455" s="42"/>
      <c r="CO1455" s="42"/>
      <c r="CP1455" s="42"/>
      <c r="CQ1455" s="42"/>
      <c r="CR1455" s="42"/>
      <c r="CS1455" s="42"/>
      <c r="CT1455" s="42"/>
      <c r="CU1455" s="42"/>
      <c r="CV1455" s="42"/>
    </row>
    <row r="1456" spans="1:100" x14ac:dyDescent="0.45">
      <c r="A1456" s="42"/>
      <c r="B1456" s="42"/>
      <c r="C1456" s="42"/>
      <c r="D1456" s="42"/>
      <c r="E1456" s="42"/>
      <c r="F1456" s="42"/>
      <c r="G1456" s="42"/>
      <c r="H1456" s="42"/>
      <c r="I1456" s="42"/>
      <c r="J1456" s="42"/>
      <c r="K1456" s="42"/>
      <c r="L1456" s="42"/>
      <c r="M1456" s="42"/>
      <c r="N1456" s="42"/>
      <c r="O1456" s="42"/>
      <c r="P1456" s="42"/>
      <c r="Q1456" s="42"/>
      <c r="R1456" s="42"/>
      <c r="S1456" s="42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H1456" s="42"/>
      <c r="BI1456" s="42"/>
      <c r="BJ1456" s="42"/>
      <c r="BK1456" s="42"/>
      <c r="BL1456" s="42"/>
      <c r="BM1456" s="42"/>
      <c r="BN1456" s="42"/>
      <c r="BO1456" s="42"/>
      <c r="BP1456" s="42"/>
      <c r="BQ1456" s="42"/>
      <c r="BR1456" s="42"/>
      <c r="BS1456" s="42"/>
      <c r="BT1456" s="42"/>
      <c r="BU1456" s="42"/>
      <c r="BV1456" s="42"/>
      <c r="BW1456" s="42"/>
      <c r="BX1456" s="42"/>
      <c r="BY1456" s="42"/>
      <c r="BZ1456" s="42"/>
      <c r="CA1456" s="42"/>
      <c r="CB1456" s="42"/>
      <c r="CC1456" s="42"/>
      <c r="CD1456" s="42"/>
      <c r="CE1456" s="42"/>
      <c r="CF1456" s="42"/>
      <c r="CG1456" s="42"/>
      <c r="CH1456" s="42"/>
      <c r="CI1456" s="42"/>
      <c r="CJ1456" s="42"/>
      <c r="CK1456" s="42"/>
      <c r="CL1456" s="42"/>
      <c r="CM1456" s="42"/>
      <c r="CN1456" s="42"/>
      <c r="CO1456" s="42"/>
      <c r="CP1456" s="42"/>
      <c r="CQ1456" s="42"/>
      <c r="CR1456" s="42"/>
      <c r="CS1456" s="42"/>
      <c r="CT1456" s="42"/>
      <c r="CU1456" s="42"/>
      <c r="CV1456" s="42"/>
    </row>
    <row r="1457" spans="1:100" x14ac:dyDescent="0.45">
      <c r="A1457" s="42"/>
      <c r="B1457" s="42"/>
      <c r="C1457" s="42"/>
      <c r="D1457" s="42"/>
      <c r="E1457" s="42"/>
      <c r="F1457" s="42"/>
      <c r="G1457" s="42"/>
      <c r="H1457" s="42"/>
      <c r="I1457" s="42"/>
      <c r="J1457" s="42"/>
      <c r="K1457" s="42"/>
      <c r="L1457" s="42"/>
      <c r="M1457" s="42"/>
      <c r="N1457" s="42"/>
      <c r="O1457" s="42"/>
      <c r="P1457" s="42"/>
      <c r="Q1457" s="42"/>
      <c r="R1457" s="42"/>
      <c r="S1457" s="42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H1457" s="42"/>
      <c r="BI1457" s="42"/>
      <c r="BJ1457" s="42"/>
      <c r="BK1457" s="42"/>
      <c r="BL1457" s="42"/>
      <c r="BM1457" s="42"/>
      <c r="BN1457" s="42"/>
      <c r="BO1457" s="42"/>
      <c r="BP1457" s="42"/>
      <c r="BQ1457" s="42"/>
      <c r="BR1457" s="42"/>
      <c r="BS1457" s="42"/>
      <c r="BT1457" s="42"/>
      <c r="BU1457" s="42"/>
      <c r="BV1457" s="42"/>
      <c r="BW1457" s="42"/>
      <c r="BX1457" s="42"/>
      <c r="BY1457" s="42"/>
      <c r="BZ1457" s="42"/>
      <c r="CA1457" s="42"/>
      <c r="CB1457" s="42"/>
      <c r="CC1457" s="42"/>
      <c r="CD1457" s="42"/>
      <c r="CE1457" s="42"/>
      <c r="CF1457" s="42"/>
      <c r="CG1457" s="42"/>
      <c r="CH1457" s="42"/>
      <c r="CI1457" s="42"/>
      <c r="CJ1457" s="42"/>
      <c r="CK1457" s="42"/>
      <c r="CL1457" s="42"/>
      <c r="CM1457" s="42"/>
      <c r="CN1457" s="42"/>
      <c r="CO1457" s="42"/>
      <c r="CP1457" s="42"/>
      <c r="CQ1457" s="42"/>
      <c r="CR1457" s="42"/>
      <c r="CS1457" s="42"/>
      <c r="CT1457" s="42"/>
      <c r="CU1457" s="42"/>
      <c r="CV1457" s="42"/>
    </row>
    <row r="1458" spans="1:100" x14ac:dyDescent="0.45">
      <c r="A1458" s="42"/>
      <c r="B1458" s="42"/>
      <c r="C1458" s="42"/>
      <c r="D1458" s="42"/>
      <c r="E1458" s="42"/>
      <c r="F1458" s="42"/>
      <c r="G1458" s="42"/>
      <c r="H1458" s="42"/>
      <c r="I1458" s="42"/>
      <c r="J1458" s="42"/>
      <c r="K1458" s="42"/>
      <c r="L1458" s="42"/>
      <c r="M1458" s="42"/>
      <c r="N1458" s="42"/>
      <c r="O1458" s="42"/>
      <c r="P1458" s="42"/>
      <c r="Q1458" s="42"/>
      <c r="R1458" s="42"/>
      <c r="S1458" s="42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H1458" s="42"/>
      <c r="BI1458" s="42"/>
      <c r="BJ1458" s="42"/>
      <c r="BK1458" s="42"/>
      <c r="BL1458" s="42"/>
      <c r="BM1458" s="42"/>
      <c r="BN1458" s="42"/>
      <c r="BO1458" s="42"/>
      <c r="BP1458" s="42"/>
      <c r="BQ1458" s="42"/>
      <c r="BR1458" s="42"/>
      <c r="BS1458" s="42"/>
      <c r="BT1458" s="42"/>
      <c r="BU1458" s="42"/>
      <c r="BV1458" s="42"/>
      <c r="BW1458" s="42"/>
      <c r="BX1458" s="42"/>
      <c r="BY1458" s="42"/>
      <c r="BZ1458" s="42"/>
      <c r="CA1458" s="42"/>
      <c r="CB1458" s="42"/>
      <c r="CC1458" s="42"/>
      <c r="CD1458" s="42"/>
      <c r="CE1458" s="42"/>
      <c r="CF1458" s="42"/>
      <c r="CG1458" s="42"/>
      <c r="CH1458" s="42"/>
      <c r="CI1458" s="42"/>
      <c r="CJ1458" s="42"/>
      <c r="CK1458" s="42"/>
      <c r="CL1458" s="42"/>
      <c r="CM1458" s="42"/>
      <c r="CN1458" s="42"/>
      <c r="CO1458" s="42"/>
      <c r="CP1458" s="42"/>
      <c r="CQ1458" s="42"/>
      <c r="CR1458" s="42"/>
      <c r="CS1458" s="42"/>
      <c r="CT1458" s="42"/>
      <c r="CU1458" s="42"/>
      <c r="CV1458" s="42"/>
    </row>
    <row r="1459" spans="1:100" x14ac:dyDescent="0.45">
      <c r="A1459" s="42"/>
      <c r="B1459" s="42"/>
      <c r="C1459" s="42"/>
      <c r="D1459" s="42"/>
      <c r="E1459" s="42"/>
      <c r="F1459" s="42"/>
      <c r="G1459" s="42"/>
      <c r="H1459" s="42"/>
      <c r="I1459" s="42"/>
      <c r="J1459" s="42"/>
      <c r="K1459" s="42"/>
      <c r="L1459" s="42"/>
      <c r="M1459" s="42"/>
      <c r="N1459" s="42"/>
      <c r="O1459" s="42"/>
      <c r="P1459" s="42"/>
      <c r="Q1459" s="42"/>
      <c r="R1459" s="42"/>
      <c r="S1459" s="42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H1459" s="42"/>
      <c r="BI1459" s="42"/>
      <c r="BJ1459" s="42"/>
      <c r="BK1459" s="42"/>
      <c r="BL1459" s="42"/>
      <c r="BM1459" s="42"/>
      <c r="BN1459" s="42"/>
      <c r="BO1459" s="42"/>
      <c r="BP1459" s="42"/>
      <c r="BQ1459" s="42"/>
      <c r="BR1459" s="42"/>
      <c r="BS1459" s="42"/>
      <c r="BT1459" s="42"/>
      <c r="BU1459" s="42"/>
      <c r="BV1459" s="42"/>
      <c r="BW1459" s="42"/>
      <c r="BX1459" s="42"/>
      <c r="BY1459" s="42"/>
      <c r="BZ1459" s="42"/>
      <c r="CA1459" s="42"/>
      <c r="CB1459" s="42"/>
      <c r="CC1459" s="42"/>
      <c r="CD1459" s="42"/>
      <c r="CE1459" s="42"/>
      <c r="CF1459" s="42"/>
      <c r="CG1459" s="42"/>
      <c r="CH1459" s="42"/>
      <c r="CI1459" s="42"/>
      <c r="CJ1459" s="42"/>
      <c r="CK1459" s="42"/>
      <c r="CL1459" s="42"/>
      <c r="CM1459" s="42"/>
      <c r="CN1459" s="42"/>
      <c r="CO1459" s="42"/>
      <c r="CP1459" s="42"/>
      <c r="CQ1459" s="42"/>
      <c r="CR1459" s="42"/>
      <c r="CS1459" s="42"/>
      <c r="CT1459" s="42"/>
      <c r="CU1459" s="42"/>
      <c r="CV1459" s="42"/>
    </row>
    <row r="1460" spans="1:100" x14ac:dyDescent="0.45">
      <c r="A1460" s="42"/>
      <c r="B1460" s="42"/>
      <c r="C1460" s="42"/>
      <c r="D1460" s="42"/>
      <c r="E1460" s="42"/>
      <c r="F1460" s="42"/>
      <c r="G1460" s="42"/>
      <c r="H1460" s="42"/>
      <c r="I1460" s="42"/>
      <c r="J1460" s="42"/>
      <c r="K1460" s="42"/>
      <c r="L1460" s="42"/>
      <c r="M1460" s="42"/>
      <c r="N1460" s="42"/>
      <c r="O1460" s="42"/>
      <c r="P1460" s="42"/>
      <c r="Q1460" s="42"/>
      <c r="R1460" s="42"/>
      <c r="S1460" s="42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H1460" s="42"/>
      <c r="BI1460" s="42"/>
      <c r="BJ1460" s="42"/>
      <c r="BK1460" s="42"/>
      <c r="BL1460" s="42"/>
      <c r="BM1460" s="42"/>
      <c r="BN1460" s="42"/>
      <c r="BO1460" s="42"/>
      <c r="BP1460" s="42"/>
      <c r="BQ1460" s="42"/>
      <c r="BR1460" s="42"/>
      <c r="BS1460" s="42"/>
      <c r="BT1460" s="42"/>
      <c r="BU1460" s="42"/>
      <c r="BV1460" s="42"/>
      <c r="BW1460" s="42"/>
      <c r="BX1460" s="42"/>
      <c r="BY1460" s="42"/>
      <c r="BZ1460" s="42"/>
      <c r="CA1460" s="42"/>
      <c r="CB1460" s="42"/>
      <c r="CC1460" s="42"/>
      <c r="CD1460" s="42"/>
      <c r="CE1460" s="42"/>
      <c r="CF1460" s="42"/>
      <c r="CG1460" s="42"/>
      <c r="CH1460" s="42"/>
      <c r="CI1460" s="42"/>
      <c r="CJ1460" s="42"/>
      <c r="CK1460" s="42"/>
      <c r="CL1460" s="42"/>
      <c r="CM1460" s="42"/>
      <c r="CN1460" s="42"/>
      <c r="CO1460" s="42"/>
      <c r="CP1460" s="42"/>
      <c r="CQ1460" s="42"/>
      <c r="CR1460" s="42"/>
      <c r="CS1460" s="42"/>
      <c r="CT1460" s="42"/>
      <c r="CU1460" s="42"/>
      <c r="CV1460" s="42"/>
    </row>
    <row r="1461" spans="1:100" x14ac:dyDescent="0.45">
      <c r="A1461" s="42"/>
      <c r="B1461" s="42"/>
      <c r="C1461" s="42"/>
      <c r="D1461" s="42"/>
      <c r="E1461" s="42"/>
      <c r="F1461" s="42"/>
      <c r="G1461" s="42"/>
      <c r="H1461" s="42"/>
      <c r="I1461" s="42"/>
      <c r="J1461" s="42"/>
      <c r="K1461" s="42"/>
      <c r="L1461" s="42"/>
      <c r="M1461" s="42"/>
      <c r="N1461" s="42"/>
      <c r="O1461" s="42"/>
      <c r="P1461" s="42"/>
      <c r="Q1461" s="42"/>
      <c r="R1461" s="42"/>
      <c r="S1461" s="42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H1461" s="42"/>
      <c r="BI1461" s="42"/>
      <c r="BJ1461" s="42"/>
      <c r="BK1461" s="42"/>
      <c r="BL1461" s="42"/>
      <c r="BM1461" s="42"/>
      <c r="BN1461" s="42"/>
      <c r="BO1461" s="42"/>
      <c r="BP1461" s="42"/>
      <c r="BQ1461" s="42"/>
      <c r="BR1461" s="42"/>
      <c r="BS1461" s="42"/>
      <c r="BT1461" s="42"/>
      <c r="BU1461" s="42"/>
      <c r="BV1461" s="42"/>
      <c r="BW1461" s="42"/>
      <c r="BX1461" s="42"/>
      <c r="BY1461" s="42"/>
      <c r="BZ1461" s="42"/>
      <c r="CA1461" s="42"/>
      <c r="CB1461" s="42"/>
      <c r="CC1461" s="42"/>
      <c r="CD1461" s="42"/>
      <c r="CE1461" s="42"/>
      <c r="CF1461" s="42"/>
      <c r="CG1461" s="42"/>
      <c r="CH1461" s="42"/>
      <c r="CI1461" s="42"/>
      <c r="CJ1461" s="42"/>
      <c r="CK1461" s="42"/>
      <c r="CL1461" s="42"/>
      <c r="CM1461" s="42"/>
      <c r="CN1461" s="42"/>
      <c r="CO1461" s="42"/>
      <c r="CP1461" s="42"/>
      <c r="CQ1461" s="42"/>
      <c r="CR1461" s="42"/>
      <c r="CS1461" s="42"/>
      <c r="CT1461" s="42"/>
      <c r="CU1461" s="42"/>
      <c r="CV1461" s="42"/>
    </row>
    <row r="1462" spans="1:100" x14ac:dyDescent="0.45">
      <c r="A1462" s="42"/>
      <c r="B1462" s="42"/>
      <c r="C1462" s="42"/>
      <c r="D1462" s="42"/>
      <c r="E1462" s="42"/>
      <c r="F1462" s="42"/>
      <c r="G1462" s="42"/>
      <c r="H1462" s="42"/>
      <c r="I1462" s="42"/>
      <c r="J1462" s="42"/>
      <c r="K1462" s="42"/>
      <c r="L1462" s="42"/>
      <c r="M1462" s="42"/>
      <c r="N1462" s="42"/>
      <c r="O1462" s="42"/>
      <c r="P1462" s="42"/>
      <c r="Q1462" s="42"/>
      <c r="R1462" s="42"/>
      <c r="S1462" s="42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H1462" s="42"/>
      <c r="BI1462" s="42"/>
      <c r="BJ1462" s="42"/>
      <c r="BK1462" s="42"/>
      <c r="BL1462" s="42"/>
      <c r="BM1462" s="42"/>
      <c r="BN1462" s="42"/>
      <c r="BO1462" s="42"/>
      <c r="BP1462" s="42"/>
      <c r="BQ1462" s="42"/>
      <c r="BR1462" s="42"/>
      <c r="BS1462" s="42"/>
      <c r="BT1462" s="42"/>
      <c r="BU1462" s="42"/>
      <c r="BV1462" s="42"/>
      <c r="BW1462" s="42"/>
      <c r="BX1462" s="42"/>
      <c r="BY1462" s="42"/>
      <c r="BZ1462" s="42"/>
      <c r="CA1462" s="42"/>
      <c r="CB1462" s="42"/>
      <c r="CC1462" s="42"/>
      <c r="CD1462" s="42"/>
      <c r="CE1462" s="42"/>
      <c r="CF1462" s="42"/>
      <c r="CG1462" s="42"/>
      <c r="CH1462" s="42"/>
      <c r="CI1462" s="42"/>
      <c r="CJ1462" s="42"/>
      <c r="CK1462" s="42"/>
      <c r="CL1462" s="42"/>
      <c r="CM1462" s="42"/>
      <c r="CN1462" s="42"/>
      <c r="CO1462" s="42"/>
      <c r="CP1462" s="42"/>
      <c r="CQ1462" s="42"/>
      <c r="CR1462" s="42"/>
      <c r="CS1462" s="42"/>
      <c r="CT1462" s="42"/>
      <c r="CU1462" s="42"/>
      <c r="CV1462" s="42"/>
    </row>
    <row r="1463" spans="1:100" x14ac:dyDescent="0.45">
      <c r="A1463" s="42"/>
      <c r="B1463" s="42"/>
      <c r="C1463" s="42"/>
      <c r="D1463" s="42"/>
      <c r="E1463" s="42"/>
      <c r="F1463" s="42"/>
      <c r="G1463" s="42"/>
      <c r="H1463" s="42"/>
      <c r="I1463" s="42"/>
      <c r="J1463" s="42"/>
      <c r="K1463" s="42"/>
      <c r="L1463" s="42"/>
      <c r="M1463" s="42"/>
      <c r="N1463" s="42"/>
      <c r="O1463" s="42"/>
      <c r="P1463" s="42"/>
      <c r="Q1463" s="42"/>
      <c r="R1463" s="42"/>
      <c r="S1463" s="42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H1463" s="42"/>
      <c r="BI1463" s="42"/>
      <c r="BJ1463" s="42"/>
      <c r="BK1463" s="42"/>
      <c r="BL1463" s="42"/>
      <c r="BM1463" s="42"/>
      <c r="BN1463" s="42"/>
      <c r="BO1463" s="42"/>
      <c r="BP1463" s="42"/>
      <c r="BQ1463" s="42"/>
      <c r="BR1463" s="42"/>
      <c r="BS1463" s="42"/>
      <c r="BT1463" s="42"/>
      <c r="BU1463" s="42"/>
      <c r="BV1463" s="42"/>
      <c r="BW1463" s="42"/>
      <c r="BX1463" s="42"/>
      <c r="BY1463" s="42"/>
      <c r="BZ1463" s="42"/>
      <c r="CA1463" s="42"/>
      <c r="CB1463" s="42"/>
      <c r="CC1463" s="42"/>
      <c r="CD1463" s="42"/>
      <c r="CE1463" s="42"/>
      <c r="CF1463" s="42"/>
      <c r="CG1463" s="42"/>
      <c r="CH1463" s="42"/>
      <c r="CI1463" s="42"/>
      <c r="CJ1463" s="42"/>
      <c r="CK1463" s="42"/>
      <c r="CL1463" s="42"/>
      <c r="CM1463" s="42"/>
      <c r="CN1463" s="42"/>
      <c r="CO1463" s="42"/>
      <c r="CP1463" s="42"/>
      <c r="CQ1463" s="42"/>
      <c r="CR1463" s="42"/>
      <c r="CS1463" s="42"/>
      <c r="CT1463" s="42"/>
      <c r="CU1463" s="42"/>
      <c r="CV1463" s="42"/>
    </row>
    <row r="1464" spans="1:100" x14ac:dyDescent="0.45">
      <c r="A1464" s="42"/>
      <c r="B1464" s="42"/>
      <c r="C1464" s="42"/>
      <c r="D1464" s="42"/>
      <c r="E1464" s="42"/>
      <c r="F1464" s="42"/>
      <c r="G1464" s="42"/>
      <c r="H1464" s="42"/>
      <c r="I1464" s="42"/>
      <c r="J1464" s="42"/>
      <c r="K1464" s="42"/>
      <c r="L1464" s="42"/>
      <c r="M1464" s="42"/>
      <c r="N1464" s="42"/>
      <c r="O1464" s="42"/>
      <c r="P1464" s="42"/>
      <c r="Q1464" s="42"/>
      <c r="R1464" s="42"/>
      <c r="S1464" s="42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H1464" s="42"/>
      <c r="BI1464" s="42"/>
      <c r="BJ1464" s="42"/>
      <c r="BK1464" s="42"/>
      <c r="BL1464" s="42"/>
      <c r="BM1464" s="42"/>
      <c r="BN1464" s="42"/>
      <c r="BO1464" s="42"/>
      <c r="BP1464" s="42"/>
      <c r="BQ1464" s="42"/>
      <c r="BR1464" s="42"/>
      <c r="BS1464" s="42"/>
      <c r="BT1464" s="42"/>
      <c r="BU1464" s="42"/>
      <c r="BV1464" s="42"/>
      <c r="BW1464" s="42"/>
      <c r="BX1464" s="42"/>
      <c r="BY1464" s="42"/>
      <c r="BZ1464" s="42"/>
      <c r="CA1464" s="42"/>
      <c r="CB1464" s="42"/>
      <c r="CC1464" s="42"/>
      <c r="CD1464" s="42"/>
      <c r="CE1464" s="42"/>
      <c r="CF1464" s="42"/>
      <c r="CG1464" s="42"/>
      <c r="CH1464" s="42"/>
      <c r="CI1464" s="42"/>
      <c r="CJ1464" s="42"/>
      <c r="CK1464" s="42"/>
      <c r="CL1464" s="42"/>
      <c r="CM1464" s="42"/>
      <c r="CN1464" s="42"/>
      <c r="CO1464" s="42"/>
      <c r="CP1464" s="42"/>
      <c r="CQ1464" s="42"/>
      <c r="CR1464" s="42"/>
      <c r="CS1464" s="42"/>
      <c r="CT1464" s="42"/>
      <c r="CU1464" s="42"/>
      <c r="CV1464" s="42"/>
    </row>
    <row r="1465" spans="1:100" x14ac:dyDescent="0.45">
      <c r="A1465" s="42"/>
      <c r="B1465" s="42"/>
      <c r="C1465" s="42"/>
      <c r="D1465" s="42"/>
      <c r="E1465" s="42"/>
      <c r="F1465" s="42"/>
      <c r="G1465" s="42"/>
      <c r="H1465" s="42"/>
      <c r="I1465" s="42"/>
      <c r="J1465" s="42"/>
      <c r="K1465" s="42"/>
      <c r="L1465" s="42"/>
      <c r="M1465" s="42"/>
      <c r="N1465" s="42"/>
      <c r="O1465" s="42"/>
      <c r="P1465" s="42"/>
      <c r="Q1465" s="42"/>
      <c r="R1465" s="42"/>
      <c r="S1465" s="42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H1465" s="42"/>
      <c r="BI1465" s="42"/>
      <c r="BJ1465" s="42"/>
      <c r="BK1465" s="42"/>
      <c r="BL1465" s="42"/>
      <c r="BM1465" s="42"/>
      <c r="BN1465" s="42"/>
      <c r="BO1465" s="42"/>
      <c r="BP1465" s="42"/>
      <c r="BQ1465" s="42"/>
      <c r="BR1465" s="42"/>
      <c r="BS1465" s="42"/>
      <c r="BT1465" s="42"/>
      <c r="BU1465" s="42"/>
      <c r="BV1465" s="42"/>
      <c r="BW1465" s="42"/>
      <c r="BX1465" s="42"/>
      <c r="BY1465" s="42"/>
      <c r="BZ1465" s="42"/>
      <c r="CA1465" s="42"/>
      <c r="CB1465" s="42"/>
      <c r="CC1465" s="42"/>
      <c r="CD1465" s="42"/>
      <c r="CE1465" s="42"/>
      <c r="CF1465" s="42"/>
      <c r="CG1465" s="42"/>
      <c r="CH1465" s="42"/>
      <c r="CI1465" s="42"/>
      <c r="CJ1465" s="42"/>
      <c r="CK1465" s="42"/>
      <c r="CL1465" s="42"/>
      <c r="CM1465" s="42"/>
      <c r="CN1465" s="42"/>
      <c r="CO1465" s="42"/>
      <c r="CP1465" s="42"/>
      <c r="CQ1465" s="42"/>
      <c r="CR1465" s="42"/>
      <c r="CS1465" s="42"/>
      <c r="CT1465" s="42"/>
      <c r="CU1465" s="42"/>
      <c r="CV1465" s="42"/>
    </row>
    <row r="1466" spans="1:100" x14ac:dyDescent="0.45">
      <c r="A1466" s="42"/>
      <c r="B1466" s="42"/>
      <c r="C1466" s="42"/>
      <c r="D1466" s="42"/>
      <c r="E1466" s="42"/>
      <c r="F1466" s="42"/>
      <c r="G1466" s="42"/>
      <c r="H1466" s="42"/>
      <c r="I1466" s="42"/>
      <c r="J1466" s="42"/>
      <c r="K1466" s="42"/>
      <c r="L1466" s="42"/>
      <c r="M1466" s="42"/>
      <c r="N1466" s="42"/>
      <c r="O1466" s="42"/>
      <c r="P1466" s="42"/>
      <c r="Q1466" s="42"/>
      <c r="R1466" s="42"/>
      <c r="S1466" s="42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H1466" s="42"/>
      <c r="BI1466" s="42"/>
      <c r="BJ1466" s="42"/>
      <c r="BK1466" s="42"/>
      <c r="BL1466" s="42"/>
      <c r="BM1466" s="42"/>
      <c r="BN1466" s="42"/>
      <c r="BO1466" s="42"/>
      <c r="BP1466" s="42"/>
      <c r="BQ1466" s="42"/>
      <c r="BR1466" s="42"/>
      <c r="BS1466" s="42"/>
      <c r="BT1466" s="42"/>
      <c r="BU1466" s="42"/>
      <c r="BV1466" s="42"/>
      <c r="BW1466" s="42"/>
      <c r="BX1466" s="42"/>
      <c r="BY1466" s="42"/>
      <c r="BZ1466" s="42"/>
      <c r="CA1466" s="42"/>
      <c r="CB1466" s="42"/>
      <c r="CC1466" s="42"/>
      <c r="CD1466" s="42"/>
      <c r="CE1466" s="42"/>
      <c r="CF1466" s="42"/>
      <c r="CG1466" s="42"/>
      <c r="CH1466" s="42"/>
      <c r="CI1466" s="42"/>
      <c r="CJ1466" s="42"/>
      <c r="CK1466" s="42"/>
      <c r="CL1466" s="42"/>
      <c r="CM1466" s="42"/>
      <c r="CN1466" s="42"/>
      <c r="CO1466" s="42"/>
      <c r="CP1466" s="42"/>
      <c r="CQ1466" s="42"/>
      <c r="CR1466" s="42"/>
      <c r="CS1466" s="42"/>
      <c r="CT1466" s="42"/>
      <c r="CU1466" s="42"/>
      <c r="CV1466" s="42"/>
    </row>
    <row r="1467" spans="1:100" x14ac:dyDescent="0.45">
      <c r="A1467" s="42"/>
      <c r="B1467" s="42"/>
      <c r="C1467" s="42"/>
      <c r="D1467" s="42"/>
      <c r="E1467" s="42"/>
      <c r="F1467" s="42"/>
      <c r="G1467" s="42"/>
      <c r="H1467" s="42"/>
      <c r="I1467" s="42"/>
      <c r="J1467" s="42"/>
      <c r="K1467" s="42"/>
      <c r="L1467" s="42"/>
      <c r="M1467" s="42"/>
      <c r="N1467" s="42"/>
      <c r="O1467" s="42"/>
      <c r="P1467" s="42"/>
      <c r="Q1467" s="42"/>
      <c r="R1467" s="42"/>
      <c r="S1467" s="42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H1467" s="42"/>
      <c r="BI1467" s="42"/>
      <c r="BJ1467" s="42"/>
      <c r="BK1467" s="42"/>
      <c r="BL1467" s="42"/>
      <c r="BM1467" s="42"/>
      <c r="BN1467" s="42"/>
      <c r="BO1467" s="42"/>
      <c r="BP1467" s="42"/>
      <c r="BQ1467" s="42"/>
      <c r="BR1467" s="42"/>
      <c r="BS1467" s="42"/>
      <c r="BT1467" s="42"/>
      <c r="BU1467" s="42"/>
      <c r="BV1467" s="42"/>
      <c r="BW1467" s="42"/>
      <c r="BX1467" s="42"/>
      <c r="BY1467" s="42"/>
      <c r="BZ1467" s="42"/>
      <c r="CA1467" s="42"/>
      <c r="CB1467" s="42"/>
      <c r="CC1467" s="42"/>
      <c r="CD1467" s="42"/>
      <c r="CE1467" s="42"/>
      <c r="CF1467" s="42"/>
      <c r="CG1467" s="42"/>
      <c r="CH1467" s="42"/>
      <c r="CI1467" s="42"/>
      <c r="CJ1467" s="42"/>
      <c r="CK1467" s="42"/>
      <c r="CL1467" s="42"/>
      <c r="CM1467" s="42"/>
      <c r="CN1467" s="42"/>
      <c r="CO1467" s="42"/>
      <c r="CP1467" s="42"/>
      <c r="CQ1467" s="42"/>
      <c r="CR1467" s="42"/>
      <c r="CS1467" s="42"/>
      <c r="CT1467" s="42"/>
      <c r="CU1467" s="42"/>
      <c r="CV1467" s="42"/>
    </row>
    <row r="1468" spans="1:100" x14ac:dyDescent="0.45">
      <c r="A1468" s="42"/>
      <c r="B1468" s="42"/>
      <c r="C1468" s="42"/>
      <c r="D1468" s="42"/>
      <c r="E1468" s="42"/>
      <c r="F1468" s="42"/>
      <c r="G1468" s="42"/>
      <c r="H1468" s="42"/>
      <c r="I1468" s="42"/>
      <c r="J1468" s="42"/>
      <c r="K1468" s="42"/>
      <c r="L1468" s="42"/>
      <c r="M1468" s="42"/>
      <c r="N1468" s="42"/>
      <c r="O1468" s="42"/>
      <c r="P1468" s="42"/>
      <c r="Q1468" s="42"/>
      <c r="R1468" s="42"/>
      <c r="S1468" s="42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H1468" s="42"/>
      <c r="BI1468" s="42"/>
      <c r="BJ1468" s="42"/>
      <c r="BK1468" s="42"/>
      <c r="BL1468" s="42"/>
      <c r="BM1468" s="42"/>
      <c r="BN1468" s="42"/>
      <c r="BO1468" s="42"/>
      <c r="BP1468" s="42"/>
      <c r="BQ1468" s="42"/>
      <c r="BR1468" s="42"/>
      <c r="BS1468" s="42"/>
      <c r="BT1468" s="42"/>
      <c r="BU1468" s="42"/>
      <c r="BV1468" s="42"/>
      <c r="BW1468" s="42"/>
      <c r="BX1468" s="42"/>
      <c r="BY1468" s="42"/>
      <c r="BZ1468" s="42"/>
      <c r="CA1468" s="42"/>
      <c r="CB1468" s="42"/>
      <c r="CC1468" s="42"/>
      <c r="CD1468" s="42"/>
      <c r="CE1468" s="42"/>
      <c r="CF1468" s="42"/>
      <c r="CG1468" s="42"/>
      <c r="CH1468" s="42"/>
      <c r="CI1468" s="42"/>
      <c r="CJ1468" s="42"/>
      <c r="CK1468" s="42"/>
      <c r="CL1468" s="42"/>
      <c r="CM1468" s="42"/>
      <c r="CN1468" s="42"/>
      <c r="CO1468" s="42"/>
      <c r="CP1468" s="42"/>
      <c r="CQ1468" s="42"/>
      <c r="CR1468" s="42"/>
      <c r="CS1468" s="42"/>
      <c r="CT1468" s="42"/>
      <c r="CU1468" s="42"/>
      <c r="CV1468" s="42"/>
    </row>
    <row r="1469" spans="1:100" x14ac:dyDescent="0.45">
      <c r="A1469" s="42"/>
      <c r="B1469" s="42"/>
      <c r="C1469" s="42"/>
      <c r="D1469" s="42"/>
      <c r="E1469" s="42"/>
      <c r="F1469" s="42"/>
      <c r="G1469" s="42"/>
      <c r="H1469" s="42"/>
      <c r="I1469" s="42"/>
      <c r="J1469" s="42"/>
      <c r="K1469" s="42"/>
      <c r="L1469" s="42"/>
      <c r="M1469" s="42"/>
      <c r="N1469" s="42"/>
      <c r="O1469" s="42"/>
      <c r="P1469" s="42"/>
      <c r="Q1469" s="42"/>
      <c r="R1469" s="42"/>
      <c r="S1469" s="42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H1469" s="42"/>
      <c r="BI1469" s="42"/>
      <c r="BJ1469" s="42"/>
      <c r="BK1469" s="42"/>
      <c r="BL1469" s="42"/>
      <c r="BM1469" s="42"/>
      <c r="BN1469" s="42"/>
      <c r="BO1469" s="42"/>
      <c r="BP1469" s="42"/>
      <c r="BQ1469" s="42"/>
      <c r="BR1469" s="42"/>
      <c r="BS1469" s="42"/>
      <c r="BT1469" s="42"/>
      <c r="BU1469" s="42"/>
      <c r="BV1469" s="42"/>
      <c r="BW1469" s="42"/>
      <c r="BX1469" s="42"/>
      <c r="BY1469" s="42"/>
      <c r="BZ1469" s="42"/>
      <c r="CA1469" s="42"/>
      <c r="CB1469" s="42"/>
      <c r="CC1469" s="42"/>
      <c r="CD1469" s="42"/>
      <c r="CE1469" s="42"/>
      <c r="CF1469" s="42"/>
      <c r="CG1469" s="42"/>
      <c r="CH1469" s="42"/>
      <c r="CI1469" s="42"/>
      <c r="CJ1469" s="42"/>
      <c r="CK1469" s="42"/>
      <c r="CL1469" s="42"/>
      <c r="CM1469" s="42"/>
      <c r="CN1469" s="42"/>
      <c r="CO1469" s="42"/>
      <c r="CP1469" s="42"/>
      <c r="CQ1469" s="42"/>
      <c r="CR1469" s="42"/>
      <c r="CS1469" s="42"/>
      <c r="CT1469" s="42"/>
      <c r="CU1469" s="42"/>
      <c r="CV1469" s="42"/>
    </row>
    <row r="1470" spans="1:100" x14ac:dyDescent="0.45">
      <c r="A1470" s="42"/>
      <c r="B1470" s="42"/>
      <c r="C1470" s="42"/>
      <c r="D1470" s="42"/>
      <c r="E1470" s="42"/>
      <c r="F1470" s="42"/>
      <c r="G1470" s="42"/>
      <c r="H1470" s="42"/>
      <c r="I1470" s="42"/>
      <c r="J1470" s="42"/>
      <c r="K1470" s="42"/>
      <c r="L1470" s="42"/>
      <c r="M1470" s="42"/>
      <c r="N1470" s="42"/>
      <c r="O1470" s="42"/>
      <c r="P1470" s="42"/>
      <c r="Q1470" s="42"/>
      <c r="R1470" s="42"/>
      <c r="S1470" s="42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H1470" s="42"/>
      <c r="BI1470" s="42"/>
      <c r="BJ1470" s="42"/>
      <c r="BK1470" s="42"/>
      <c r="BL1470" s="42"/>
      <c r="BM1470" s="42"/>
      <c r="BN1470" s="42"/>
      <c r="BO1470" s="42"/>
      <c r="BP1470" s="42"/>
      <c r="BQ1470" s="42"/>
      <c r="BR1470" s="42"/>
      <c r="BS1470" s="42"/>
      <c r="BT1470" s="42"/>
      <c r="BU1470" s="42"/>
      <c r="BV1470" s="42"/>
      <c r="BW1470" s="42"/>
      <c r="BX1470" s="42"/>
      <c r="BY1470" s="42"/>
      <c r="BZ1470" s="42"/>
      <c r="CA1470" s="42"/>
      <c r="CB1470" s="42"/>
      <c r="CC1470" s="42"/>
      <c r="CD1470" s="42"/>
      <c r="CE1470" s="42"/>
      <c r="CF1470" s="42"/>
      <c r="CG1470" s="42"/>
      <c r="CH1470" s="42"/>
      <c r="CI1470" s="42"/>
      <c r="CJ1470" s="42"/>
      <c r="CK1470" s="42"/>
      <c r="CL1470" s="42"/>
      <c r="CM1470" s="42"/>
      <c r="CN1470" s="42"/>
      <c r="CO1470" s="42"/>
      <c r="CP1470" s="42"/>
      <c r="CQ1470" s="42"/>
      <c r="CR1470" s="42"/>
      <c r="CS1470" s="42"/>
      <c r="CT1470" s="42"/>
      <c r="CU1470" s="42"/>
      <c r="CV1470" s="42"/>
    </row>
    <row r="1471" spans="1:100" x14ac:dyDescent="0.45">
      <c r="A1471" s="42"/>
      <c r="B1471" s="42"/>
      <c r="C1471" s="42"/>
      <c r="D1471" s="42"/>
      <c r="E1471" s="42"/>
      <c r="F1471" s="42"/>
      <c r="G1471" s="42"/>
      <c r="H1471" s="42"/>
      <c r="I1471" s="42"/>
      <c r="J1471" s="42"/>
      <c r="K1471" s="42"/>
      <c r="L1471" s="42"/>
      <c r="M1471" s="42"/>
      <c r="N1471" s="42"/>
      <c r="O1471" s="42"/>
      <c r="P1471" s="42"/>
      <c r="Q1471" s="42"/>
      <c r="R1471" s="42"/>
      <c r="S1471" s="42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H1471" s="42"/>
      <c r="BI1471" s="42"/>
      <c r="BJ1471" s="42"/>
      <c r="BK1471" s="42"/>
      <c r="BL1471" s="42"/>
      <c r="BM1471" s="42"/>
      <c r="BN1471" s="42"/>
      <c r="BO1471" s="42"/>
      <c r="BP1471" s="42"/>
      <c r="BQ1471" s="42"/>
      <c r="BR1471" s="42"/>
      <c r="BS1471" s="42"/>
      <c r="BT1471" s="42"/>
      <c r="BU1471" s="42"/>
      <c r="BV1471" s="42"/>
      <c r="BW1471" s="42"/>
      <c r="BX1471" s="42"/>
      <c r="BY1471" s="42"/>
      <c r="BZ1471" s="42"/>
      <c r="CA1471" s="42"/>
      <c r="CB1471" s="42"/>
      <c r="CC1471" s="42"/>
      <c r="CD1471" s="42"/>
      <c r="CE1471" s="42"/>
      <c r="CF1471" s="42"/>
      <c r="CG1471" s="42"/>
      <c r="CH1471" s="42"/>
      <c r="CI1471" s="42"/>
      <c r="CJ1471" s="42"/>
      <c r="CK1471" s="42"/>
      <c r="CL1471" s="42"/>
      <c r="CM1471" s="42"/>
      <c r="CN1471" s="42"/>
      <c r="CO1471" s="42"/>
      <c r="CP1471" s="42"/>
      <c r="CQ1471" s="42"/>
      <c r="CR1471" s="42"/>
      <c r="CS1471" s="42"/>
      <c r="CT1471" s="42"/>
      <c r="CU1471" s="42"/>
      <c r="CV1471" s="42"/>
    </row>
    <row r="1472" spans="1:100" x14ac:dyDescent="0.45">
      <c r="A1472" s="42"/>
      <c r="B1472" s="42"/>
      <c r="C1472" s="42"/>
      <c r="D1472" s="42"/>
      <c r="E1472" s="42"/>
      <c r="F1472" s="42"/>
      <c r="G1472" s="42"/>
      <c r="H1472" s="42"/>
      <c r="I1472" s="42"/>
      <c r="J1472" s="42"/>
      <c r="K1472" s="42"/>
      <c r="L1472" s="42"/>
      <c r="M1472" s="42"/>
      <c r="N1472" s="42"/>
      <c r="O1472" s="42"/>
      <c r="P1472" s="42"/>
      <c r="Q1472" s="42"/>
      <c r="R1472" s="42"/>
      <c r="S1472" s="42"/>
      <c r="T1472" s="42"/>
      <c r="U1472" s="42"/>
      <c r="V1472" s="42"/>
      <c r="W1472" s="42"/>
      <c r="X1472" s="42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S1472" s="42"/>
      <c r="AT1472" s="42"/>
      <c r="AU1472" s="42"/>
      <c r="AV1472" s="42"/>
      <c r="AW1472" s="42"/>
      <c r="AX1472" s="42"/>
      <c r="AY1472" s="42"/>
      <c r="AZ1472" s="42"/>
      <c r="BA1472" s="42"/>
      <c r="BB1472" s="42"/>
      <c r="BC1472" s="42"/>
      <c r="BD1472" s="42"/>
      <c r="BE1472" s="42"/>
      <c r="BF1472" s="42"/>
      <c r="BG1472" s="42"/>
      <c r="BH1472" s="42"/>
      <c r="BI1472" s="42"/>
      <c r="BJ1472" s="42"/>
      <c r="BK1472" s="42"/>
      <c r="BL1472" s="42"/>
      <c r="BM1472" s="42"/>
      <c r="BN1472" s="42"/>
      <c r="BO1472" s="42"/>
      <c r="BP1472" s="42"/>
      <c r="BQ1472" s="42"/>
      <c r="BR1472" s="42"/>
      <c r="BS1472" s="42"/>
      <c r="BT1472" s="42"/>
      <c r="BU1472" s="42"/>
      <c r="BV1472" s="42"/>
      <c r="BW1472" s="42"/>
      <c r="BX1472" s="42"/>
      <c r="BY1472" s="42"/>
      <c r="BZ1472" s="42"/>
      <c r="CA1472" s="42"/>
      <c r="CB1472" s="42"/>
      <c r="CC1472" s="42"/>
      <c r="CD1472" s="42"/>
      <c r="CE1472" s="42"/>
      <c r="CF1472" s="42"/>
      <c r="CG1472" s="42"/>
      <c r="CH1472" s="42"/>
      <c r="CI1472" s="42"/>
      <c r="CJ1472" s="42"/>
      <c r="CK1472" s="42"/>
      <c r="CL1472" s="42"/>
      <c r="CM1472" s="42"/>
      <c r="CN1472" s="42"/>
      <c r="CO1472" s="42"/>
      <c r="CP1472" s="42"/>
      <c r="CQ1472" s="42"/>
      <c r="CR1472" s="42"/>
      <c r="CS1472" s="42"/>
      <c r="CT1472" s="42"/>
      <c r="CU1472" s="42"/>
      <c r="CV1472" s="42"/>
    </row>
    <row r="1473" spans="1:100" x14ac:dyDescent="0.45">
      <c r="A1473" s="42"/>
      <c r="B1473" s="42"/>
      <c r="C1473" s="42"/>
      <c r="D1473" s="42"/>
      <c r="E1473" s="42"/>
      <c r="F1473" s="42"/>
      <c r="G1473" s="42"/>
      <c r="H1473" s="42"/>
      <c r="I1473" s="42"/>
      <c r="J1473" s="42"/>
      <c r="K1473" s="42"/>
      <c r="L1473" s="42"/>
      <c r="M1473" s="42"/>
      <c r="N1473" s="42"/>
      <c r="O1473" s="42"/>
      <c r="P1473" s="42"/>
      <c r="Q1473" s="42"/>
      <c r="R1473" s="42"/>
      <c r="S1473" s="42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H1473" s="42"/>
      <c r="BI1473" s="42"/>
      <c r="BJ1473" s="42"/>
      <c r="BK1473" s="42"/>
      <c r="BL1473" s="42"/>
      <c r="BM1473" s="42"/>
      <c r="BN1473" s="42"/>
      <c r="BO1473" s="42"/>
      <c r="BP1473" s="42"/>
      <c r="BQ1473" s="42"/>
      <c r="BR1473" s="42"/>
      <c r="BS1473" s="42"/>
      <c r="BT1473" s="42"/>
      <c r="BU1473" s="42"/>
      <c r="BV1473" s="42"/>
      <c r="BW1473" s="42"/>
      <c r="BX1473" s="42"/>
      <c r="BY1473" s="42"/>
      <c r="BZ1473" s="42"/>
      <c r="CA1473" s="42"/>
      <c r="CB1473" s="42"/>
      <c r="CC1473" s="42"/>
      <c r="CD1473" s="42"/>
      <c r="CE1473" s="42"/>
      <c r="CF1473" s="42"/>
      <c r="CG1473" s="42"/>
      <c r="CH1473" s="42"/>
      <c r="CI1473" s="42"/>
      <c r="CJ1473" s="42"/>
      <c r="CK1473" s="42"/>
      <c r="CL1473" s="42"/>
      <c r="CM1473" s="42"/>
      <c r="CN1473" s="42"/>
      <c r="CO1473" s="42"/>
      <c r="CP1473" s="42"/>
      <c r="CQ1473" s="42"/>
      <c r="CR1473" s="42"/>
      <c r="CS1473" s="42"/>
      <c r="CT1473" s="42"/>
      <c r="CU1473" s="42"/>
      <c r="CV1473" s="42"/>
    </row>
    <row r="1474" spans="1:100" x14ac:dyDescent="0.45">
      <c r="A1474" s="42"/>
      <c r="B1474" s="42"/>
      <c r="C1474" s="42"/>
      <c r="D1474" s="42"/>
      <c r="E1474" s="42"/>
      <c r="F1474" s="42"/>
      <c r="G1474" s="42"/>
      <c r="H1474" s="42"/>
      <c r="I1474" s="42"/>
      <c r="J1474" s="42"/>
      <c r="K1474" s="42"/>
      <c r="L1474" s="42"/>
      <c r="M1474" s="42"/>
      <c r="N1474" s="42"/>
      <c r="O1474" s="42"/>
      <c r="P1474" s="42"/>
      <c r="Q1474" s="42"/>
      <c r="R1474" s="42"/>
      <c r="S1474" s="42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H1474" s="42"/>
      <c r="BI1474" s="42"/>
      <c r="BJ1474" s="42"/>
      <c r="BK1474" s="42"/>
      <c r="BL1474" s="42"/>
      <c r="BM1474" s="42"/>
      <c r="BN1474" s="42"/>
      <c r="BO1474" s="42"/>
      <c r="BP1474" s="42"/>
      <c r="BQ1474" s="42"/>
      <c r="BR1474" s="42"/>
      <c r="BS1474" s="42"/>
      <c r="BT1474" s="42"/>
      <c r="BU1474" s="42"/>
      <c r="BV1474" s="42"/>
      <c r="BW1474" s="42"/>
      <c r="BX1474" s="42"/>
      <c r="BY1474" s="42"/>
      <c r="BZ1474" s="42"/>
      <c r="CA1474" s="42"/>
      <c r="CB1474" s="42"/>
      <c r="CC1474" s="42"/>
      <c r="CD1474" s="42"/>
      <c r="CE1474" s="42"/>
      <c r="CF1474" s="42"/>
      <c r="CG1474" s="42"/>
      <c r="CH1474" s="42"/>
      <c r="CI1474" s="42"/>
      <c r="CJ1474" s="42"/>
      <c r="CK1474" s="42"/>
      <c r="CL1474" s="42"/>
      <c r="CM1474" s="42"/>
      <c r="CN1474" s="42"/>
      <c r="CO1474" s="42"/>
      <c r="CP1474" s="42"/>
      <c r="CQ1474" s="42"/>
      <c r="CR1474" s="42"/>
      <c r="CS1474" s="42"/>
      <c r="CT1474" s="42"/>
      <c r="CU1474" s="42"/>
      <c r="CV1474" s="42"/>
    </row>
    <row r="1475" spans="1:100" x14ac:dyDescent="0.45">
      <c r="A1475" s="42"/>
      <c r="B1475" s="42"/>
      <c r="C1475" s="42"/>
      <c r="D1475" s="42"/>
      <c r="E1475" s="42"/>
      <c r="F1475" s="42"/>
      <c r="G1475" s="42"/>
      <c r="H1475" s="42"/>
      <c r="I1475" s="42"/>
      <c r="J1475" s="42"/>
      <c r="K1475" s="42"/>
      <c r="L1475" s="42"/>
      <c r="M1475" s="42"/>
      <c r="N1475" s="42"/>
      <c r="O1475" s="42"/>
      <c r="P1475" s="42"/>
      <c r="Q1475" s="42"/>
      <c r="R1475" s="42"/>
      <c r="S1475" s="42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H1475" s="42"/>
      <c r="BI1475" s="42"/>
      <c r="BJ1475" s="42"/>
      <c r="BK1475" s="42"/>
      <c r="BL1475" s="42"/>
      <c r="BM1475" s="42"/>
      <c r="BN1475" s="42"/>
      <c r="BO1475" s="42"/>
      <c r="BP1475" s="42"/>
      <c r="BQ1475" s="42"/>
      <c r="BR1475" s="42"/>
      <c r="BS1475" s="42"/>
      <c r="BT1475" s="42"/>
      <c r="BU1475" s="42"/>
      <c r="BV1475" s="42"/>
      <c r="BW1475" s="42"/>
      <c r="BX1475" s="42"/>
      <c r="BY1475" s="42"/>
      <c r="BZ1475" s="42"/>
      <c r="CA1475" s="42"/>
      <c r="CB1475" s="42"/>
      <c r="CC1475" s="42"/>
      <c r="CD1475" s="42"/>
      <c r="CE1475" s="42"/>
      <c r="CF1475" s="42"/>
      <c r="CG1475" s="42"/>
      <c r="CH1475" s="42"/>
      <c r="CI1475" s="42"/>
      <c r="CJ1475" s="42"/>
      <c r="CK1475" s="42"/>
      <c r="CL1475" s="42"/>
      <c r="CM1475" s="42"/>
      <c r="CN1475" s="42"/>
      <c r="CO1475" s="42"/>
      <c r="CP1475" s="42"/>
      <c r="CQ1475" s="42"/>
      <c r="CR1475" s="42"/>
      <c r="CS1475" s="42"/>
      <c r="CT1475" s="42"/>
      <c r="CU1475" s="42"/>
      <c r="CV1475" s="42"/>
    </row>
    <row r="1476" spans="1:100" x14ac:dyDescent="0.45">
      <c r="A1476" s="42"/>
      <c r="B1476" s="42"/>
      <c r="C1476" s="42"/>
      <c r="D1476" s="42"/>
      <c r="E1476" s="42"/>
      <c r="F1476" s="42"/>
      <c r="G1476" s="42"/>
      <c r="H1476" s="42"/>
      <c r="I1476" s="42"/>
      <c r="J1476" s="42"/>
      <c r="K1476" s="42"/>
      <c r="L1476" s="42"/>
      <c r="M1476" s="42"/>
      <c r="N1476" s="42"/>
      <c r="O1476" s="42"/>
      <c r="P1476" s="42"/>
      <c r="Q1476" s="42"/>
      <c r="R1476" s="42"/>
      <c r="S1476" s="42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H1476" s="42"/>
      <c r="BI1476" s="42"/>
      <c r="BJ1476" s="42"/>
      <c r="BK1476" s="42"/>
      <c r="BL1476" s="42"/>
      <c r="BM1476" s="42"/>
      <c r="BN1476" s="42"/>
      <c r="BO1476" s="42"/>
      <c r="BP1476" s="42"/>
      <c r="BQ1476" s="42"/>
      <c r="BR1476" s="42"/>
      <c r="BS1476" s="42"/>
      <c r="BT1476" s="42"/>
      <c r="BU1476" s="42"/>
      <c r="BV1476" s="42"/>
      <c r="BW1476" s="42"/>
      <c r="BX1476" s="42"/>
      <c r="BY1476" s="42"/>
      <c r="BZ1476" s="42"/>
      <c r="CA1476" s="42"/>
      <c r="CB1476" s="42"/>
      <c r="CC1476" s="42"/>
      <c r="CD1476" s="42"/>
      <c r="CE1476" s="42"/>
      <c r="CF1476" s="42"/>
      <c r="CG1476" s="42"/>
      <c r="CH1476" s="42"/>
      <c r="CI1476" s="42"/>
      <c r="CJ1476" s="42"/>
      <c r="CK1476" s="42"/>
      <c r="CL1476" s="42"/>
      <c r="CM1476" s="42"/>
      <c r="CN1476" s="42"/>
      <c r="CO1476" s="42"/>
      <c r="CP1476" s="42"/>
      <c r="CQ1476" s="42"/>
      <c r="CR1476" s="42"/>
      <c r="CS1476" s="42"/>
      <c r="CT1476" s="42"/>
      <c r="CU1476" s="42"/>
      <c r="CV1476" s="42"/>
    </row>
    <row r="1477" spans="1:100" x14ac:dyDescent="0.45">
      <c r="A1477" s="42"/>
      <c r="B1477" s="42"/>
      <c r="C1477" s="42"/>
      <c r="D1477" s="42"/>
      <c r="E1477" s="42"/>
      <c r="F1477" s="42"/>
      <c r="G1477" s="42"/>
      <c r="H1477" s="42"/>
      <c r="I1477" s="42"/>
      <c r="J1477" s="42"/>
      <c r="K1477" s="42"/>
      <c r="L1477" s="42"/>
      <c r="M1477" s="42"/>
      <c r="N1477" s="42"/>
      <c r="O1477" s="42"/>
      <c r="P1477" s="42"/>
      <c r="Q1477" s="42"/>
      <c r="R1477" s="42"/>
      <c r="S1477" s="42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H1477" s="42"/>
      <c r="BI1477" s="42"/>
      <c r="BJ1477" s="42"/>
      <c r="BK1477" s="42"/>
      <c r="BL1477" s="42"/>
      <c r="BM1477" s="42"/>
      <c r="BN1477" s="42"/>
      <c r="BO1477" s="42"/>
      <c r="BP1477" s="42"/>
      <c r="BQ1477" s="42"/>
      <c r="BR1477" s="42"/>
      <c r="BS1477" s="42"/>
      <c r="BT1477" s="42"/>
      <c r="BU1477" s="42"/>
      <c r="BV1477" s="42"/>
      <c r="BW1477" s="42"/>
      <c r="BX1477" s="42"/>
      <c r="BY1477" s="42"/>
      <c r="BZ1477" s="42"/>
      <c r="CA1477" s="42"/>
      <c r="CB1477" s="42"/>
      <c r="CC1477" s="42"/>
      <c r="CD1477" s="42"/>
      <c r="CE1477" s="42"/>
      <c r="CF1477" s="42"/>
      <c r="CG1477" s="42"/>
      <c r="CH1477" s="42"/>
      <c r="CI1477" s="42"/>
      <c r="CJ1477" s="42"/>
      <c r="CK1477" s="42"/>
      <c r="CL1477" s="42"/>
      <c r="CM1477" s="42"/>
      <c r="CN1477" s="42"/>
      <c r="CO1477" s="42"/>
      <c r="CP1477" s="42"/>
      <c r="CQ1477" s="42"/>
      <c r="CR1477" s="42"/>
      <c r="CS1477" s="42"/>
      <c r="CT1477" s="42"/>
      <c r="CU1477" s="42"/>
      <c r="CV1477" s="42"/>
    </row>
    <row r="1478" spans="1:100" x14ac:dyDescent="0.45">
      <c r="A1478" s="42"/>
      <c r="B1478" s="42"/>
      <c r="C1478" s="42"/>
      <c r="D1478" s="42"/>
      <c r="E1478" s="42"/>
      <c r="F1478" s="42"/>
      <c r="G1478" s="42"/>
      <c r="H1478" s="42"/>
      <c r="I1478" s="42"/>
      <c r="J1478" s="42"/>
      <c r="K1478" s="42"/>
      <c r="L1478" s="42"/>
      <c r="M1478" s="42"/>
      <c r="N1478" s="42"/>
      <c r="O1478" s="42"/>
      <c r="P1478" s="42"/>
      <c r="Q1478" s="42"/>
      <c r="R1478" s="42"/>
      <c r="S1478" s="42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S1478" s="42"/>
      <c r="AT1478" s="42"/>
      <c r="AU1478" s="42"/>
      <c r="AV1478" s="42"/>
      <c r="AW1478" s="42"/>
      <c r="AX1478" s="42"/>
      <c r="AY1478" s="42"/>
      <c r="AZ1478" s="42"/>
      <c r="BA1478" s="42"/>
      <c r="BB1478" s="42"/>
      <c r="BC1478" s="42"/>
      <c r="BD1478" s="42"/>
      <c r="BE1478" s="42"/>
      <c r="BF1478" s="42"/>
      <c r="BG1478" s="42"/>
      <c r="BH1478" s="42"/>
      <c r="BI1478" s="42"/>
      <c r="BJ1478" s="42"/>
      <c r="BK1478" s="42"/>
      <c r="BL1478" s="42"/>
      <c r="BM1478" s="42"/>
      <c r="BN1478" s="42"/>
      <c r="BO1478" s="42"/>
      <c r="BP1478" s="42"/>
      <c r="BQ1478" s="42"/>
      <c r="BR1478" s="42"/>
      <c r="BS1478" s="42"/>
      <c r="BT1478" s="42"/>
      <c r="BU1478" s="42"/>
      <c r="BV1478" s="42"/>
      <c r="BW1478" s="42"/>
      <c r="BX1478" s="42"/>
      <c r="BY1478" s="42"/>
      <c r="BZ1478" s="42"/>
      <c r="CA1478" s="42"/>
      <c r="CB1478" s="42"/>
      <c r="CC1478" s="42"/>
      <c r="CD1478" s="42"/>
      <c r="CE1478" s="42"/>
      <c r="CF1478" s="42"/>
      <c r="CG1478" s="42"/>
      <c r="CH1478" s="42"/>
      <c r="CI1478" s="42"/>
      <c r="CJ1478" s="42"/>
      <c r="CK1478" s="42"/>
      <c r="CL1478" s="42"/>
      <c r="CM1478" s="42"/>
      <c r="CN1478" s="42"/>
      <c r="CO1478" s="42"/>
      <c r="CP1478" s="42"/>
      <c r="CQ1478" s="42"/>
      <c r="CR1478" s="42"/>
      <c r="CS1478" s="42"/>
      <c r="CT1478" s="42"/>
      <c r="CU1478" s="42"/>
      <c r="CV1478" s="42"/>
    </row>
    <row r="1479" spans="1:100" x14ac:dyDescent="0.45">
      <c r="A1479" s="42"/>
      <c r="B1479" s="42"/>
      <c r="C1479" s="42"/>
      <c r="D1479" s="42"/>
      <c r="E1479" s="42"/>
      <c r="F1479" s="42"/>
      <c r="G1479" s="42"/>
      <c r="H1479" s="42"/>
      <c r="I1479" s="42"/>
      <c r="J1479" s="42"/>
      <c r="K1479" s="42"/>
      <c r="L1479" s="42"/>
      <c r="M1479" s="42"/>
      <c r="N1479" s="42"/>
      <c r="O1479" s="42"/>
      <c r="P1479" s="42"/>
      <c r="Q1479" s="42"/>
      <c r="R1479" s="42"/>
      <c r="S1479" s="42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H1479" s="42"/>
      <c r="BI1479" s="42"/>
      <c r="BJ1479" s="42"/>
      <c r="BK1479" s="42"/>
      <c r="BL1479" s="42"/>
      <c r="BM1479" s="42"/>
      <c r="BN1479" s="42"/>
      <c r="BO1479" s="42"/>
      <c r="BP1479" s="42"/>
      <c r="BQ1479" s="42"/>
      <c r="BR1479" s="42"/>
      <c r="BS1479" s="42"/>
      <c r="BT1479" s="42"/>
      <c r="BU1479" s="42"/>
      <c r="BV1479" s="42"/>
      <c r="BW1479" s="42"/>
      <c r="BX1479" s="42"/>
      <c r="BY1479" s="42"/>
      <c r="BZ1479" s="42"/>
      <c r="CA1479" s="42"/>
      <c r="CB1479" s="42"/>
      <c r="CC1479" s="42"/>
      <c r="CD1479" s="42"/>
      <c r="CE1479" s="42"/>
      <c r="CF1479" s="42"/>
      <c r="CG1479" s="42"/>
      <c r="CH1479" s="42"/>
      <c r="CI1479" s="42"/>
      <c r="CJ1479" s="42"/>
      <c r="CK1479" s="42"/>
      <c r="CL1479" s="42"/>
      <c r="CM1479" s="42"/>
      <c r="CN1479" s="42"/>
      <c r="CO1479" s="42"/>
      <c r="CP1479" s="42"/>
      <c r="CQ1479" s="42"/>
      <c r="CR1479" s="42"/>
      <c r="CS1479" s="42"/>
      <c r="CT1479" s="42"/>
      <c r="CU1479" s="42"/>
      <c r="CV1479" s="42"/>
    </row>
    <row r="1480" spans="1:100" x14ac:dyDescent="0.45">
      <c r="A1480" s="42"/>
      <c r="B1480" s="42"/>
      <c r="C1480" s="42"/>
      <c r="D1480" s="42"/>
      <c r="E1480" s="42"/>
      <c r="F1480" s="42"/>
      <c r="G1480" s="42"/>
      <c r="H1480" s="42"/>
      <c r="I1480" s="42"/>
      <c r="J1480" s="42"/>
      <c r="K1480" s="42"/>
      <c r="L1480" s="42"/>
      <c r="M1480" s="42"/>
      <c r="N1480" s="42"/>
      <c r="O1480" s="42"/>
      <c r="P1480" s="42"/>
      <c r="Q1480" s="42"/>
      <c r="R1480" s="42"/>
      <c r="S1480" s="42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H1480" s="42"/>
      <c r="BI1480" s="42"/>
      <c r="BJ1480" s="42"/>
      <c r="BK1480" s="42"/>
      <c r="BL1480" s="42"/>
      <c r="BM1480" s="42"/>
      <c r="BN1480" s="42"/>
      <c r="BO1480" s="42"/>
      <c r="BP1480" s="42"/>
      <c r="BQ1480" s="42"/>
      <c r="BR1480" s="42"/>
      <c r="BS1480" s="42"/>
      <c r="BT1480" s="42"/>
      <c r="BU1480" s="42"/>
      <c r="BV1480" s="42"/>
      <c r="BW1480" s="42"/>
      <c r="BX1480" s="42"/>
      <c r="BY1480" s="42"/>
      <c r="BZ1480" s="42"/>
      <c r="CA1480" s="42"/>
      <c r="CB1480" s="42"/>
      <c r="CC1480" s="42"/>
      <c r="CD1480" s="42"/>
      <c r="CE1480" s="42"/>
      <c r="CF1480" s="42"/>
      <c r="CG1480" s="42"/>
      <c r="CH1480" s="42"/>
      <c r="CI1480" s="42"/>
      <c r="CJ1480" s="42"/>
      <c r="CK1480" s="42"/>
      <c r="CL1480" s="42"/>
      <c r="CM1480" s="42"/>
      <c r="CN1480" s="42"/>
      <c r="CO1480" s="42"/>
      <c r="CP1480" s="42"/>
      <c r="CQ1480" s="42"/>
      <c r="CR1480" s="42"/>
      <c r="CS1480" s="42"/>
      <c r="CT1480" s="42"/>
      <c r="CU1480" s="42"/>
      <c r="CV1480" s="42"/>
    </row>
    <row r="1481" spans="1:100" x14ac:dyDescent="0.45">
      <c r="A1481" s="42"/>
      <c r="B1481" s="42"/>
      <c r="C1481" s="42"/>
      <c r="D1481" s="42"/>
      <c r="E1481" s="42"/>
      <c r="F1481" s="42"/>
      <c r="G1481" s="42"/>
      <c r="H1481" s="42"/>
      <c r="I1481" s="42"/>
      <c r="J1481" s="42"/>
      <c r="K1481" s="42"/>
      <c r="L1481" s="42"/>
      <c r="M1481" s="42"/>
      <c r="N1481" s="42"/>
      <c r="O1481" s="42"/>
      <c r="P1481" s="42"/>
      <c r="Q1481" s="42"/>
      <c r="R1481" s="42"/>
      <c r="S1481" s="42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H1481" s="42"/>
      <c r="BI1481" s="42"/>
      <c r="BJ1481" s="42"/>
      <c r="BK1481" s="42"/>
      <c r="BL1481" s="42"/>
      <c r="BM1481" s="42"/>
      <c r="BN1481" s="42"/>
      <c r="BO1481" s="42"/>
      <c r="BP1481" s="42"/>
      <c r="BQ1481" s="42"/>
      <c r="BR1481" s="42"/>
      <c r="BS1481" s="42"/>
      <c r="BT1481" s="42"/>
      <c r="BU1481" s="42"/>
      <c r="BV1481" s="42"/>
      <c r="BW1481" s="42"/>
      <c r="BX1481" s="42"/>
      <c r="BY1481" s="42"/>
      <c r="BZ1481" s="42"/>
      <c r="CA1481" s="42"/>
      <c r="CB1481" s="42"/>
      <c r="CC1481" s="42"/>
      <c r="CD1481" s="42"/>
      <c r="CE1481" s="42"/>
      <c r="CF1481" s="42"/>
      <c r="CG1481" s="42"/>
      <c r="CH1481" s="42"/>
      <c r="CI1481" s="42"/>
      <c r="CJ1481" s="42"/>
      <c r="CK1481" s="42"/>
      <c r="CL1481" s="42"/>
      <c r="CM1481" s="42"/>
      <c r="CN1481" s="42"/>
      <c r="CO1481" s="42"/>
      <c r="CP1481" s="42"/>
      <c r="CQ1481" s="42"/>
      <c r="CR1481" s="42"/>
      <c r="CS1481" s="42"/>
      <c r="CT1481" s="42"/>
      <c r="CU1481" s="42"/>
      <c r="CV1481" s="42"/>
    </row>
    <row r="1482" spans="1:100" x14ac:dyDescent="0.45">
      <c r="A1482" s="42"/>
      <c r="B1482" s="42"/>
      <c r="C1482" s="42"/>
      <c r="D1482" s="42"/>
      <c r="E1482" s="42"/>
      <c r="F1482" s="42"/>
      <c r="G1482" s="42"/>
      <c r="H1482" s="42"/>
      <c r="I1482" s="42"/>
      <c r="J1482" s="42"/>
      <c r="K1482" s="42"/>
      <c r="L1482" s="42"/>
      <c r="M1482" s="42"/>
      <c r="N1482" s="42"/>
      <c r="O1482" s="42"/>
      <c r="P1482" s="42"/>
      <c r="Q1482" s="42"/>
      <c r="R1482" s="42"/>
      <c r="S1482" s="42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H1482" s="42"/>
      <c r="BI1482" s="42"/>
      <c r="BJ1482" s="42"/>
      <c r="BK1482" s="42"/>
      <c r="BL1482" s="42"/>
      <c r="BM1482" s="42"/>
      <c r="BN1482" s="42"/>
      <c r="BO1482" s="42"/>
      <c r="BP1482" s="42"/>
      <c r="BQ1482" s="42"/>
      <c r="BR1482" s="42"/>
      <c r="BS1482" s="42"/>
      <c r="BT1482" s="42"/>
      <c r="BU1482" s="42"/>
      <c r="BV1482" s="42"/>
      <c r="BW1482" s="42"/>
      <c r="BX1482" s="42"/>
      <c r="BY1482" s="42"/>
      <c r="BZ1482" s="42"/>
      <c r="CA1482" s="42"/>
      <c r="CB1482" s="42"/>
      <c r="CC1482" s="42"/>
      <c r="CD1482" s="42"/>
      <c r="CE1482" s="42"/>
      <c r="CF1482" s="42"/>
      <c r="CG1482" s="42"/>
      <c r="CH1482" s="42"/>
      <c r="CI1482" s="42"/>
      <c r="CJ1482" s="42"/>
      <c r="CK1482" s="42"/>
      <c r="CL1482" s="42"/>
      <c r="CM1482" s="42"/>
      <c r="CN1482" s="42"/>
      <c r="CO1482" s="42"/>
      <c r="CP1482" s="42"/>
      <c r="CQ1482" s="42"/>
      <c r="CR1482" s="42"/>
      <c r="CS1482" s="42"/>
      <c r="CT1482" s="42"/>
      <c r="CU1482" s="42"/>
      <c r="CV1482" s="42"/>
    </row>
    <row r="1483" spans="1:100" x14ac:dyDescent="0.45">
      <c r="A1483" s="42"/>
      <c r="B1483" s="42"/>
      <c r="C1483" s="42"/>
      <c r="D1483" s="42"/>
      <c r="E1483" s="42"/>
      <c r="F1483" s="42"/>
      <c r="G1483" s="42"/>
      <c r="H1483" s="42"/>
      <c r="I1483" s="42"/>
      <c r="J1483" s="42"/>
      <c r="K1483" s="42"/>
      <c r="L1483" s="42"/>
      <c r="M1483" s="42"/>
      <c r="N1483" s="42"/>
      <c r="O1483" s="42"/>
      <c r="P1483" s="42"/>
      <c r="Q1483" s="42"/>
      <c r="R1483" s="42"/>
      <c r="S1483" s="42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H1483" s="42"/>
      <c r="BI1483" s="42"/>
      <c r="BJ1483" s="42"/>
      <c r="BK1483" s="42"/>
      <c r="BL1483" s="42"/>
      <c r="BM1483" s="42"/>
      <c r="BN1483" s="42"/>
      <c r="BO1483" s="42"/>
      <c r="BP1483" s="42"/>
      <c r="BQ1483" s="42"/>
      <c r="BR1483" s="42"/>
      <c r="BS1483" s="42"/>
      <c r="BT1483" s="42"/>
      <c r="BU1483" s="42"/>
      <c r="BV1483" s="42"/>
      <c r="BW1483" s="42"/>
      <c r="BX1483" s="42"/>
      <c r="BY1483" s="42"/>
      <c r="BZ1483" s="42"/>
      <c r="CA1483" s="42"/>
      <c r="CB1483" s="42"/>
      <c r="CC1483" s="42"/>
      <c r="CD1483" s="42"/>
      <c r="CE1483" s="42"/>
      <c r="CF1483" s="42"/>
      <c r="CG1483" s="42"/>
      <c r="CH1483" s="42"/>
      <c r="CI1483" s="42"/>
      <c r="CJ1483" s="42"/>
      <c r="CK1483" s="42"/>
      <c r="CL1483" s="42"/>
      <c r="CM1483" s="42"/>
      <c r="CN1483" s="42"/>
      <c r="CO1483" s="42"/>
      <c r="CP1483" s="42"/>
      <c r="CQ1483" s="42"/>
      <c r="CR1483" s="42"/>
      <c r="CS1483" s="42"/>
      <c r="CT1483" s="42"/>
      <c r="CU1483" s="42"/>
      <c r="CV1483" s="42"/>
    </row>
    <row r="1484" spans="1:100" x14ac:dyDescent="0.45">
      <c r="A1484" s="42"/>
      <c r="B1484" s="42"/>
      <c r="C1484" s="42"/>
      <c r="D1484" s="42"/>
      <c r="E1484" s="42"/>
      <c r="F1484" s="42"/>
      <c r="G1484" s="42"/>
      <c r="H1484" s="42"/>
      <c r="I1484" s="42"/>
      <c r="J1484" s="42"/>
      <c r="K1484" s="42"/>
      <c r="L1484" s="42"/>
      <c r="M1484" s="42"/>
      <c r="N1484" s="42"/>
      <c r="O1484" s="42"/>
      <c r="P1484" s="42"/>
      <c r="Q1484" s="42"/>
      <c r="R1484" s="42"/>
      <c r="S1484" s="42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H1484" s="42"/>
      <c r="BI1484" s="42"/>
      <c r="BJ1484" s="42"/>
      <c r="BK1484" s="42"/>
      <c r="BL1484" s="42"/>
      <c r="BM1484" s="42"/>
      <c r="BN1484" s="42"/>
      <c r="BO1484" s="42"/>
      <c r="BP1484" s="42"/>
      <c r="BQ1484" s="42"/>
      <c r="BR1484" s="42"/>
      <c r="BS1484" s="42"/>
      <c r="BT1484" s="42"/>
      <c r="BU1484" s="42"/>
      <c r="BV1484" s="42"/>
      <c r="BW1484" s="42"/>
      <c r="BX1484" s="42"/>
      <c r="BY1484" s="42"/>
      <c r="BZ1484" s="42"/>
      <c r="CA1484" s="42"/>
      <c r="CB1484" s="42"/>
      <c r="CC1484" s="42"/>
      <c r="CD1484" s="42"/>
      <c r="CE1484" s="42"/>
      <c r="CF1484" s="42"/>
      <c r="CG1484" s="42"/>
      <c r="CH1484" s="42"/>
      <c r="CI1484" s="42"/>
      <c r="CJ1484" s="42"/>
      <c r="CK1484" s="42"/>
      <c r="CL1484" s="42"/>
      <c r="CM1484" s="42"/>
      <c r="CN1484" s="42"/>
      <c r="CO1484" s="42"/>
      <c r="CP1484" s="42"/>
      <c r="CQ1484" s="42"/>
      <c r="CR1484" s="42"/>
      <c r="CS1484" s="42"/>
      <c r="CT1484" s="42"/>
      <c r="CU1484" s="42"/>
      <c r="CV1484" s="42"/>
    </row>
    <row r="1485" spans="1:100" x14ac:dyDescent="0.45">
      <c r="A1485" s="42"/>
      <c r="B1485" s="42"/>
      <c r="C1485" s="42"/>
      <c r="D1485" s="42"/>
      <c r="E1485" s="42"/>
      <c r="F1485" s="42"/>
      <c r="G1485" s="42"/>
      <c r="H1485" s="42"/>
      <c r="I1485" s="42"/>
      <c r="J1485" s="42"/>
      <c r="K1485" s="42"/>
      <c r="L1485" s="42"/>
      <c r="M1485" s="42"/>
      <c r="N1485" s="42"/>
      <c r="O1485" s="42"/>
      <c r="P1485" s="42"/>
      <c r="Q1485" s="42"/>
      <c r="R1485" s="42"/>
      <c r="S1485" s="42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H1485" s="42"/>
      <c r="BI1485" s="42"/>
      <c r="BJ1485" s="42"/>
      <c r="BK1485" s="42"/>
      <c r="BL1485" s="42"/>
      <c r="BM1485" s="42"/>
      <c r="BN1485" s="42"/>
      <c r="BO1485" s="42"/>
      <c r="BP1485" s="42"/>
      <c r="BQ1485" s="42"/>
      <c r="BR1485" s="42"/>
      <c r="BS1485" s="42"/>
      <c r="BT1485" s="42"/>
      <c r="BU1485" s="42"/>
      <c r="BV1485" s="42"/>
      <c r="BW1485" s="42"/>
      <c r="BX1485" s="42"/>
      <c r="BY1485" s="42"/>
      <c r="BZ1485" s="42"/>
      <c r="CA1485" s="42"/>
      <c r="CB1485" s="42"/>
      <c r="CC1485" s="42"/>
      <c r="CD1485" s="42"/>
      <c r="CE1485" s="42"/>
      <c r="CF1485" s="42"/>
      <c r="CG1485" s="42"/>
      <c r="CH1485" s="42"/>
      <c r="CI1485" s="42"/>
      <c r="CJ1485" s="42"/>
      <c r="CK1485" s="42"/>
      <c r="CL1485" s="42"/>
      <c r="CM1485" s="42"/>
      <c r="CN1485" s="42"/>
      <c r="CO1485" s="42"/>
      <c r="CP1485" s="42"/>
      <c r="CQ1485" s="42"/>
      <c r="CR1485" s="42"/>
      <c r="CS1485" s="42"/>
      <c r="CT1485" s="42"/>
      <c r="CU1485" s="42"/>
      <c r="CV1485" s="42"/>
    </row>
    <row r="1486" spans="1:100" x14ac:dyDescent="0.45">
      <c r="A1486" s="42"/>
      <c r="B1486" s="42"/>
      <c r="C1486" s="42"/>
      <c r="D1486" s="42"/>
      <c r="E1486" s="42"/>
      <c r="F1486" s="42"/>
      <c r="G1486" s="42"/>
      <c r="H1486" s="42"/>
      <c r="I1486" s="42"/>
      <c r="J1486" s="42"/>
      <c r="K1486" s="42"/>
      <c r="L1486" s="42"/>
      <c r="M1486" s="42"/>
      <c r="N1486" s="42"/>
      <c r="O1486" s="42"/>
      <c r="P1486" s="42"/>
      <c r="Q1486" s="42"/>
      <c r="R1486" s="42"/>
      <c r="S1486" s="42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H1486" s="42"/>
      <c r="BI1486" s="42"/>
      <c r="BJ1486" s="42"/>
      <c r="BK1486" s="42"/>
      <c r="BL1486" s="42"/>
      <c r="BM1486" s="42"/>
      <c r="BN1486" s="42"/>
      <c r="BO1486" s="42"/>
      <c r="BP1486" s="42"/>
      <c r="BQ1486" s="42"/>
      <c r="BR1486" s="42"/>
      <c r="BS1486" s="42"/>
      <c r="BT1486" s="42"/>
      <c r="BU1486" s="42"/>
      <c r="BV1486" s="42"/>
      <c r="BW1486" s="42"/>
      <c r="BX1486" s="42"/>
      <c r="BY1486" s="42"/>
      <c r="BZ1486" s="42"/>
      <c r="CA1486" s="42"/>
      <c r="CB1486" s="42"/>
      <c r="CC1486" s="42"/>
      <c r="CD1486" s="42"/>
      <c r="CE1486" s="42"/>
      <c r="CF1486" s="42"/>
      <c r="CG1486" s="42"/>
      <c r="CH1486" s="42"/>
      <c r="CI1486" s="42"/>
      <c r="CJ1486" s="42"/>
      <c r="CK1486" s="42"/>
      <c r="CL1486" s="42"/>
      <c r="CM1486" s="42"/>
      <c r="CN1486" s="42"/>
      <c r="CO1486" s="42"/>
      <c r="CP1486" s="42"/>
      <c r="CQ1486" s="42"/>
      <c r="CR1486" s="42"/>
      <c r="CS1486" s="42"/>
      <c r="CT1486" s="42"/>
      <c r="CU1486" s="42"/>
      <c r="CV1486" s="42"/>
    </row>
    <row r="1487" spans="1:100" x14ac:dyDescent="0.45">
      <c r="A1487" s="42"/>
      <c r="B1487" s="42"/>
      <c r="C1487" s="42"/>
      <c r="D1487" s="42"/>
      <c r="E1487" s="42"/>
      <c r="F1487" s="42"/>
      <c r="G1487" s="42"/>
      <c r="H1487" s="42"/>
      <c r="I1487" s="42"/>
      <c r="J1487" s="42"/>
      <c r="K1487" s="42"/>
      <c r="L1487" s="42"/>
      <c r="M1487" s="42"/>
      <c r="N1487" s="42"/>
      <c r="O1487" s="42"/>
      <c r="P1487" s="42"/>
      <c r="Q1487" s="42"/>
      <c r="R1487" s="42"/>
      <c r="S1487" s="42"/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S1487" s="42"/>
      <c r="AT1487" s="42"/>
      <c r="AU1487" s="42"/>
      <c r="AV1487" s="42"/>
      <c r="AW1487" s="42"/>
      <c r="AX1487" s="42"/>
      <c r="AY1487" s="42"/>
      <c r="AZ1487" s="42"/>
      <c r="BA1487" s="42"/>
      <c r="BB1487" s="42"/>
      <c r="BC1487" s="42"/>
      <c r="BD1487" s="42"/>
      <c r="BE1487" s="42"/>
      <c r="BF1487" s="42"/>
      <c r="BG1487" s="42"/>
      <c r="BH1487" s="42"/>
      <c r="BI1487" s="42"/>
      <c r="BJ1487" s="42"/>
      <c r="BK1487" s="42"/>
      <c r="BL1487" s="42"/>
      <c r="BM1487" s="42"/>
      <c r="BN1487" s="42"/>
      <c r="BO1487" s="42"/>
      <c r="BP1487" s="42"/>
      <c r="BQ1487" s="42"/>
      <c r="BR1487" s="42"/>
      <c r="BS1487" s="42"/>
      <c r="BT1487" s="42"/>
      <c r="BU1487" s="42"/>
      <c r="BV1487" s="42"/>
      <c r="BW1487" s="42"/>
      <c r="BX1487" s="42"/>
      <c r="BY1487" s="42"/>
      <c r="BZ1487" s="42"/>
      <c r="CA1487" s="42"/>
      <c r="CB1487" s="42"/>
      <c r="CC1487" s="42"/>
      <c r="CD1487" s="42"/>
      <c r="CE1487" s="42"/>
      <c r="CF1487" s="42"/>
      <c r="CG1487" s="42"/>
      <c r="CH1487" s="42"/>
      <c r="CI1487" s="42"/>
      <c r="CJ1487" s="42"/>
      <c r="CK1487" s="42"/>
      <c r="CL1487" s="42"/>
      <c r="CM1487" s="42"/>
      <c r="CN1487" s="42"/>
      <c r="CO1487" s="42"/>
      <c r="CP1487" s="42"/>
      <c r="CQ1487" s="42"/>
      <c r="CR1487" s="42"/>
      <c r="CS1487" s="42"/>
      <c r="CT1487" s="42"/>
      <c r="CU1487" s="42"/>
      <c r="CV1487" s="42"/>
    </row>
    <row r="1488" spans="1:100" x14ac:dyDescent="0.45">
      <c r="A1488" s="42"/>
      <c r="B1488" s="42"/>
      <c r="C1488" s="42"/>
      <c r="D1488" s="42"/>
      <c r="E1488" s="42"/>
      <c r="F1488" s="42"/>
      <c r="G1488" s="42"/>
      <c r="H1488" s="42"/>
      <c r="I1488" s="42"/>
      <c r="J1488" s="42"/>
      <c r="K1488" s="42"/>
      <c r="L1488" s="42"/>
      <c r="M1488" s="42"/>
      <c r="N1488" s="42"/>
      <c r="O1488" s="42"/>
      <c r="P1488" s="42"/>
      <c r="Q1488" s="42"/>
      <c r="R1488" s="42"/>
      <c r="S1488" s="42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H1488" s="42"/>
      <c r="BI1488" s="42"/>
      <c r="BJ1488" s="42"/>
      <c r="BK1488" s="42"/>
      <c r="BL1488" s="42"/>
      <c r="BM1488" s="42"/>
      <c r="BN1488" s="42"/>
      <c r="BO1488" s="42"/>
      <c r="BP1488" s="42"/>
      <c r="BQ1488" s="42"/>
      <c r="BR1488" s="42"/>
      <c r="BS1488" s="42"/>
      <c r="BT1488" s="42"/>
      <c r="BU1488" s="42"/>
      <c r="BV1488" s="42"/>
      <c r="BW1488" s="42"/>
      <c r="BX1488" s="42"/>
      <c r="BY1488" s="42"/>
      <c r="BZ1488" s="42"/>
      <c r="CA1488" s="42"/>
      <c r="CB1488" s="42"/>
      <c r="CC1488" s="42"/>
      <c r="CD1488" s="42"/>
      <c r="CE1488" s="42"/>
      <c r="CF1488" s="42"/>
      <c r="CG1488" s="42"/>
      <c r="CH1488" s="42"/>
      <c r="CI1488" s="42"/>
      <c r="CJ1488" s="42"/>
      <c r="CK1488" s="42"/>
      <c r="CL1488" s="42"/>
      <c r="CM1488" s="42"/>
      <c r="CN1488" s="42"/>
      <c r="CO1488" s="42"/>
      <c r="CP1488" s="42"/>
      <c r="CQ1488" s="42"/>
      <c r="CR1488" s="42"/>
      <c r="CS1488" s="42"/>
      <c r="CT1488" s="42"/>
      <c r="CU1488" s="42"/>
      <c r="CV1488" s="42"/>
    </row>
    <row r="1489" spans="1:100" x14ac:dyDescent="0.45">
      <c r="A1489" s="42"/>
      <c r="B1489" s="42"/>
      <c r="C1489" s="42"/>
      <c r="D1489" s="42"/>
      <c r="E1489" s="42"/>
      <c r="F1489" s="42"/>
      <c r="G1489" s="42"/>
      <c r="H1489" s="42"/>
      <c r="I1489" s="42"/>
      <c r="J1489" s="42"/>
      <c r="K1489" s="42"/>
      <c r="L1489" s="42"/>
      <c r="M1489" s="42"/>
      <c r="N1489" s="42"/>
      <c r="O1489" s="42"/>
      <c r="P1489" s="42"/>
      <c r="Q1489" s="42"/>
      <c r="R1489" s="42"/>
      <c r="S1489" s="42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H1489" s="42"/>
      <c r="BI1489" s="42"/>
      <c r="BJ1489" s="42"/>
      <c r="BK1489" s="42"/>
      <c r="BL1489" s="42"/>
      <c r="BM1489" s="42"/>
      <c r="BN1489" s="42"/>
      <c r="BO1489" s="42"/>
      <c r="BP1489" s="42"/>
      <c r="BQ1489" s="42"/>
      <c r="BR1489" s="42"/>
      <c r="BS1489" s="42"/>
      <c r="BT1489" s="42"/>
      <c r="BU1489" s="42"/>
      <c r="BV1489" s="42"/>
      <c r="BW1489" s="42"/>
      <c r="BX1489" s="42"/>
      <c r="BY1489" s="42"/>
      <c r="BZ1489" s="42"/>
      <c r="CA1489" s="42"/>
      <c r="CB1489" s="42"/>
      <c r="CC1489" s="42"/>
      <c r="CD1489" s="42"/>
      <c r="CE1489" s="42"/>
      <c r="CF1489" s="42"/>
      <c r="CG1489" s="42"/>
      <c r="CH1489" s="42"/>
      <c r="CI1489" s="42"/>
      <c r="CJ1489" s="42"/>
      <c r="CK1489" s="42"/>
      <c r="CL1489" s="42"/>
      <c r="CM1489" s="42"/>
      <c r="CN1489" s="42"/>
      <c r="CO1489" s="42"/>
      <c r="CP1489" s="42"/>
      <c r="CQ1489" s="42"/>
      <c r="CR1489" s="42"/>
      <c r="CS1489" s="42"/>
      <c r="CT1489" s="42"/>
      <c r="CU1489" s="42"/>
      <c r="CV1489" s="42"/>
    </row>
    <row r="1490" spans="1:100" x14ac:dyDescent="0.45">
      <c r="A1490" s="42"/>
      <c r="B1490" s="42"/>
      <c r="C1490" s="42"/>
      <c r="D1490" s="42"/>
      <c r="E1490" s="42"/>
      <c r="F1490" s="42"/>
      <c r="G1490" s="42"/>
      <c r="H1490" s="42"/>
      <c r="I1490" s="42"/>
      <c r="J1490" s="42"/>
      <c r="K1490" s="42"/>
      <c r="L1490" s="42"/>
      <c r="M1490" s="42"/>
      <c r="N1490" s="42"/>
      <c r="O1490" s="42"/>
      <c r="P1490" s="42"/>
      <c r="Q1490" s="42"/>
      <c r="R1490" s="42"/>
      <c r="S1490" s="42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H1490" s="42"/>
      <c r="BI1490" s="42"/>
      <c r="BJ1490" s="42"/>
      <c r="BK1490" s="42"/>
      <c r="BL1490" s="42"/>
      <c r="BM1490" s="42"/>
      <c r="BN1490" s="42"/>
      <c r="BO1490" s="42"/>
      <c r="BP1490" s="42"/>
      <c r="BQ1490" s="42"/>
      <c r="BR1490" s="42"/>
      <c r="BS1490" s="42"/>
      <c r="BT1490" s="42"/>
      <c r="BU1490" s="42"/>
      <c r="BV1490" s="42"/>
      <c r="BW1490" s="42"/>
      <c r="BX1490" s="42"/>
      <c r="BY1490" s="42"/>
      <c r="BZ1490" s="42"/>
      <c r="CA1490" s="42"/>
      <c r="CB1490" s="42"/>
      <c r="CC1490" s="42"/>
      <c r="CD1490" s="42"/>
      <c r="CE1490" s="42"/>
      <c r="CF1490" s="42"/>
      <c r="CG1490" s="42"/>
      <c r="CH1490" s="42"/>
      <c r="CI1490" s="42"/>
      <c r="CJ1490" s="42"/>
      <c r="CK1490" s="42"/>
      <c r="CL1490" s="42"/>
      <c r="CM1490" s="42"/>
      <c r="CN1490" s="42"/>
      <c r="CO1490" s="42"/>
      <c r="CP1490" s="42"/>
      <c r="CQ1490" s="42"/>
      <c r="CR1490" s="42"/>
      <c r="CS1490" s="42"/>
      <c r="CT1490" s="42"/>
      <c r="CU1490" s="42"/>
      <c r="CV1490" s="42"/>
    </row>
    <row r="1491" spans="1:100" x14ac:dyDescent="0.45">
      <c r="A1491" s="42"/>
      <c r="B1491" s="42"/>
      <c r="C1491" s="42"/>
      <c r="D1491" s="42"/>
      <c r="E1491" s="42"/>
      <c r="F1491" s="42"/>
      <c r="G1491" s="42"/>
      <c r="H1491" s="42"/>
      <c r="I1491" s="42"/>
      <c r="J1491" s="42"/>
      <c r="K1491" s="42"/>
      <c r="L1491" s="42"/>
      <c r="M1491" s="42"/>
      <c r="N1491" s="42"/>
      <c r="O1491" s="42"/>
      <c r="P1491" s="42"/>
      <c r="Q1491" s="42"/>
      <c r="R1491" s="42"/>
      <c r="S1491" s="42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H1491" s="42"/>
      <c r="BI1491" s="42"/>
      <c r="BJ1491" s="42"/>
      <c r="BK1491" s="42"/>
      <c r="BL1491" s="42"/>
      <c r="BM1491" s="42"/>
      <c r="BN1491" s="42"/>
      <c r="BO1491" s="42"/>
      <c r="BP1491" s="42"/>
      <c r="BQ1491" s="42"/>
      <c r="BR1491" s="42"/>
      <c r="BS1491" s="42"/>
      <c r="BT1491" s="42"/>
      <c r="BU1491" s="42"/>
      <c r="BV1491" s="42"/>
      <c r="BW1491" s="42"/>
      <c r="BX1491" s="42"/>
      <c r="BY1491" s="42"/>
      <c r="BZ1491" s="42"/>
      <c r="CA1491" s="42"/>
      <c r="CB1491" s="42"/>
      <c r="CC1491" s="42"/>
      <c r="CD1491" s="42"/>
      <c r="CE1491" s="42"/>
      <c r="CF1491" s="42"/>
      <c r="CG1491" s="42"/>
      <c r="CH1491" s="42"/>
      <c r="CI1491" s="42"/>
      <c r="CJ1491" s="42"/>
      <c r="CK1491" s="42"/>
      <c r="CL1491" s="42"/>
      <c r="CM1491" s="42"/>
      <c r="CN1491" s="42"/>
      <c r="CO1491" s="42"/>
      <c r="CP1491" s="42"/>
      <c r="CQ1491" s="42"/>
      <c r="CR1491" s="42"/>
      <c r="CS1491" s="42"/>
      <c r="CT1491" s="42"/>
      <c r="CU1491" s="42"/>
      <c r="CV1491" s="42"/>
    </row>
    <row r="1492" spans="1:100" x14ac:dyDescent="0.45">
      <c r="A1492" s="42"/>
      <c r="B1492" s="42"/>
      <c r="C1492" s="42"/>
      <c r="D1492" s="42"/>
      <c r="E1492" s="42"/>
      <c r="F1492" s="42"/>
      <c r="G1492" s="42"/>
      <c r="H1492" s="42"/>
      <c r="I1492" s="42"/>
      <c r="J1492" s="42"/>
      <c r="K1492" s="42"/>
      <c r="L1492" s="42"/>
      <c r="M1492" s="42"/>
      <c r="N1492" s="42"/>
      <c r="O1492" s="42"/>
      <c r="P1492" s="42"/>
      <c r="Q1492" s="42"/>
      <c r="R1492" s="42"/>
      <c r="S1492" s="42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H1492" s="42"/>
      <c r="BI1492" s="42"/>
      <c r="BJ1492" s="42"/>
      <c r="BK1492" s="42"/>
      <c r="BL1492" s="42"/>
      <c r="BM1492" s="42"/>
      <c r="BN1492" s="42"/>
      <c r="BO1492" s="42"/>
      <c r="BP1492" s="42"/>
      <c r="BQ1492" s="42"/>
      <c r="BR1492" s="42"/>
      <c r="BS1492" s="42"/>
      <c r="BT1492" s="42"/>
      <c r="BU1492" s="42"/>
      <c r="BV1492" s="42"/>
      <c r="BW1492" s="42"/>
      <c r="BX1492" s="42"/>
      <c r="BY1492" s="42"/>
      <c r="BZ1492" s="42"/>
      <c r="CA1492" s="42"/>
      <c r="CB1492" s="42"/>
      <c r="CC1492" s="42"/>
      <c r="CD1492" s="42"/>
      <c r="CE1492" s="42"/>
      <c r="CF1492" s="42"/>
      <c r="CG1492" s="42"/>
      <c r="CH1492" s="42"/>
      <c r="CI1492" s="42"/>
      <c r="CJ1492" s="42"/>
      <c r="CK1492" s="42"/>
      <c r="CL1492" s="42"/>
      <c r="CM1492" s="42"/>
      <c r="CN1492" s="42"/>
      <c r="CO1492" s="42"/>
      <c r="CP1492" s="42"/>
      <c r="CQ1492" s="42"/>
      <c r="CR1492" s="42"/>
      <c r="CS1492" s="42"/>
      <c r="CT1492" s="42"/>
      <c r="CU1492" s="42"/>
      <c r="CV1492" s="42"/>
    </row>
    <row r="1493" spans="1:100" x14ac:dyDescent="0.45">
      <c r="A1493" s="42"/>
      <c r="B1493" s="42"/>
      <c r="C1493" s="42"/>
      <c r="D1493" s="42"/>
      <c r="E1493" s="42"/>
      <c r="F1493" s="42"/>
      <c r="G1493" s="42"/>
      <c r="H1493" s="42"/>
      <c r="I1493" s="42"/>
      <c r="J1493" s="42"/>
      <c r="K1493" s="42"/>
      <c r="L1493" s="42"/>
      <c r="M1493" s="42"/>
      <c r="N1493" s="42"/>
      <c r="O1493" s="42"/>
      <c r="P1493" s="42"/>
      <c r="Q1493" s="42"/>
      <c r="R1493" s="42"/>
      <c r="S1493" s="42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H1493" s="42"/>
      <c r="BI1493" s="42"/>
      <c r="BJ1493" s="42"/>
      <c r="BK1493" s="42"/>
      <c r="BL1493" s="42"/>
      <c r="BM1493" s="42"/>
      <c r="BN1493" s="42"/>
      <c r="BO1493" s="42"/>
      <c r="BP1493" s="42"/>
      <c r="BQ1493" s="42"/>
      <c r="BR1493" s="42"/>
      <c r="BS1493" s="42"/>
      <c r="BT1493" s="42"/>
      <c r="BU1493" s="42"/>
      <c r="BV1493" s="42"/>
      <c r="BW1493" s="42"/>
      <c r="BX1493" s="42"/>
      <c r="BY1493" s="42"/>
      <c r="BZ1493" s="42"/>
      <c r="CA1493" s="42"/>
      <c r="CB1493" s="42"/>
      <c r="CC1493" s="42"/>
      <c r="CD1493" s="42"/>
      <c r="CE1493" s="42"/>
      <c r="CF1493" s="42"/>
      <c r="CG1493" s="42"/>
      <c r="CH1493" s="42"/>
      <c r="CI1493" s="42"/>
      <c r="CJ1493" s="42"/>
      <c r="CK1493" s="42"/>
      <c r="CL1493" s="42"/>
      <c r="CM1493" s="42"/>
      <c r="CN1493" s="42"/>
      <c r="CO1493" s="42"/>
      <c r="CP1493" s="42"/>
      <c r="CQ1493" s="42"/>
      <c r="CR1493" s="42"/>
      <c r="CS1493" s="42"/>
      <c r="CT1493" s="42"/>
      <c r="CU1493" s="42"/>
      <c r="CV1493" s="42"/>
    </row>
    <row r="1494" spans="1:100" x14ac:dyDescent="0.45">
      <c r="A1494" s="42"/>
      <c r="B1494" s="42"/>
      <c r="C1494" s="42"/>
      <c r="D1494" s="42"/>
      <c r="E1494" s="42"/>
      <c r="F1494" s="42"/>
      <c r="G1494" s="42"/>
      <c r="H1494" s="42"/>
      <c r="I1494" s="42"/>
      <c r="J1494" s="42"/>
      <c r="K1494" s="42"/>
      <c r="L1494" s="42"/>
      <c r="M1494" s="42"/>
      <c r="N1494" s="42"/>
      <c r="O1494" s="42"/>
      <c r="P1494" s="42"/>
      <c r="Q1494" s="42"/>
      <c r="R1494" s="42"/>
      <c r="S1494" s="42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S1494" s="42"/>
      <c r="AT1494" s="42"/>
      <c r="AU1494" s="42"/>
      <c r="AV1494" s="42"/>
      <c r="AW1494" s="42"/>
      <c r="AX1494" s="42"/>
      <c r="AY1494" s="42"/>
      <c r="AZ1494" s="42"/>
      <c r="BA1494" s="42"/>
      <c r="BB1494" s="42"/>
      <c r="BC1494" s="42"/>
      <c r="BD1494" s="42"/>
      <c r="BE1494" s="42"/>
      <c r="BF1494" s="42"/>
      <c r="BG1494" s="42"/>
      <c r="BH1494" s="42"/>
      <c r="BI1494" s="42"/>
      <c r="BJ1494" s="42"/>
      <c r="BK1494" s="42"/>
      <c r="BL1494" s="42"/>
      <c r="BM1494" s="42"/>
      <c r="BN1494" s="42"/>
      <c r="BO1494" s="42"/>
      <c r="BP1494" s="42"/>
      <c r="BQ1494" s="42"/>
      <c r="BR1494" s="42"/>
      <c r="BS1494" s="42"/>
      <c r="BT1494" s="42"/>
      <c r="BU1494" s="42"/>
      <c r="BV1494" s="42"/>
      <c r="BW1494" s="42"/>
      <c r="BX1494" s="42"/>
      <c r="BY1494" s="42"/>
      <c r="BZ1494" s="42"/>
      <c r="CA1494" s="42"/>
      <c r="CB1494" s="42"/>
      <c r="CC1494" s="42"/>
      <c r="CD1494" s="42"/>
      <c r="CE1494" s="42"/>
      <c r="CF1494" s="42"/>
      <c r="CG1494" s="42"/>
      <c r="CH1494" s="42"/>
      <c r="CI1494" s="42"/>
      <c r="CJ1494" s="42"/>
      <c r="CK1494" s="42"/>
      <c r="CL1494" s="42"/>
      <c r="CM1494" s="42"/>
      <c r="CN1494" s="42"/>
      <c r="CO1494" s="42"/>
      <c r="CP1494" s="42"/>
      <c r="CQ1494" s="42"/>
      <c r="CR1494" s="42"/>
      <c r="CS1494" s="42"/>
      <c r="CT1494" s="42"/>
      <c r="CU1494" s="42"/>
      <c r="CV1494" s="42"/>
    </row>
    <row r="1495" spans="1:100" x14ac:dyDescent="0.45">
      <c r="A1495" s="42"/>
      <c r="B1495" s="42"/>
      <c r="C1495" s="42"/>
      <c r="D1495" s="42"/>
      <c r="E1495" s="42"/>
      <c r="F1495" s="42"/>
      <c r="G1495" s="42"/>
      <c r="H1495" s="42"/>
      <c r="I1495" s="42"/>
      <c r="J1495" s="42"/>
      <c r="K1495" s="42"/>
      <c r="L1495" s="42"/>
      <c r="M1495" s="42"/>
      <c r="N1495" s="42"/>
      <c r="O1495" s="42"/>
      <c r="P1495" s="42"/>
      <c r="Q1495" s="42"/>
      <c r="R1495" s="42"/>
      <c r="S1495" s="42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H1495" s="42"/>
      <c r="BI1495" s="42"/>
      <c r="BJ1495" s="42"/>
      <c r="BK1495" s="42"/>
      <c r="BL1495" s="42"/>
      <c r="BM1495" s="42"/>
      <c r="BN1495" s="42"/>
      <c r="BO1495" s="42"/>
      <c r="BP1495" s="42"/>
      <c r="BQ1495" s="42"/>
      <c r="BR1495" s="42"/>
      <c r="BS1495" s="42"/>
      <c r="BT1495" s="42"/>
      <c r="BU1495" s="42"/>
      <c r="BV1495" s="42"/>
      <c r="BW1495" s="42"/>
      <c r="BX1495" s="42"/>
      <c r="BY1495" s="42"/>
      <c r="BZ1495" s="42"/>
      <c r="CA1495" s="42"/>
      <c r="CB1495" s="42"/>
      <c r="CC1495" s="42"/>
      <c r="CD1495" s="42"/>
      <c r="CE1495" s="42"/>
      <c r="CF1495" s="42"/>
      <c r="CG1495" s="42"/>
      <c r="CH1495" s="42"/>
      <c r="CI1495" s="42"/>
      <c r="CJ1495" s="42"/>
      <c r="CK1495" s="42"/>
      <c r="CL1495" s="42"/>
      <c r="CM1495" s="42"/>
      <c r="CN1495" s="42"/>
      <c r="CO1495" s="42"/>
      <c r="CP1495" s="42"/>
      <c r="CQ1495" s="42"/>
      <c r="CR1495" s="42"/>
      <c r="CS1495" s="42"/>
      <c r="CT1495" s="42"/>
      <c r="CU1495" s="42"/>
      <c r="CV1495" s="42"/>
    </row>
    <row r="1496" spans="1:100" x14ac:dyDescent="0.45">
      <c r="A1496" s="42"/>
      <c r="B1496" s="42"/>
      <c r="C1496" s="42"/>
      <c r="D1496" s="42"/>
      <c r="E1496" s="42"/>
      <c r="F1496" s="42"/>
      <c r="G1496" s="42"/>
      <c r="H1496" s="42"/>
      <c r="I1496" s="42"/>
      <c r="J1496" s="42"/>
      <c r="K1496" s="42"/>
      <c r="L1496" s="42"/>
      <c r="M1496" s="42"/>
      <c r="N1496" s="42"/>
      <c r="O1496" s="42"/>
      <c r="P1496" s="42"/>
      <c r="Q1496" s="42"/>
      <c r="R1496" s="42"/>
      <c r="S1496" s="42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H1496" s="42"/>
      <c r="BI1496" s="42"/>
      <c r="BJ1496" s="42"/>
      <c r="BK1496" s="42"/>
      <c r="BL1496" s="42"/>
      <c r="BM1496" s="42"/>
      <c r="BN1496" s="42"/>
      <c r="BO1496" s="42"/>
      <c r="BP1496" s="42"/>
      <c r="BQ1496" s="42"/>
      <c r="BR1496" s="42"/>
      <c r="BS1496" s="42"/>
      <c r="BT1496" s="42"/>
      <c r="BU1496" s="42"/>
      <c r="BV1496" s="42"/>
      <c r="BW1496" s="42"/>
      <c r="BX1496" s="42"/>
      <c r="BY1496" s="42"/>
      <c r="BZ1496" s="42"/>
      <c r="CA1496" s="42"/>
      <c r="CB1496" s="42"/>
      <c r="CC1496" s="42"/>
      <c r="CD1496" s="42"/>
      <c r="CE1496" s="42"/>
      <c r="CF1496" s="42"/>
      <c r="CG1496" s="42"/>
      <c r="CH1496" s="42"/>
      <c r="CI1496" s="42"/>
      <c r="CJ1496" s="42"/>
      <c r="CK1496" s="42"/>
      <c r="CL1496" s="42"/>
      <c r="CM1496" s="42"/>
      <c r="CN1496" s="42"/>
      <c r="CO1496" s="42"/>
      <c r="CP1496" s="42"/>
      <c r="CQ1496" s="42"/>
      <c r="CR1496" s="42"/>
      <c r="CS1496" s="42"/>
      <c r="CT1496" s="42"/>
      <c r="CU1496" s="42"/>
      <c r="CV1496" s="42"/>
    </row>
    <row r="1497" spans="1:100" x14ac:dyDescent="0.45">
      <c r="A1497" s="42"/>
      <c r="B1497" s="42"/>
      <c r="C1497" s="42"/>
      <c r="D1497" s="42"/>
      <c r="E1497" s="42"/>
      <c r="F1497" s="42"/>
      <c r="G1497" s="42"/>
      <c r="H1497" s="42"/>
      <c r="I1497" s="42"/>
      <c r="J1497" s="42"/>
      <c r="K1497" s="42"/>
      <c r="L1497" s="42"/>
      <c r="M1497" s="42"/>
      <c r="N1497" s="42"/>
      <c r="O1497" s="42"/>
      <c r="P1497" s="42"/>
      <c r="Q1497" s="42"/>
      <c r="R1497" s="42"/>
      <c r="S1497" s="42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H1497" s="42"/>
      <c r="BI1497" s="42"/>
      <c r="BJ1497" s="42"/>
      <c r="BK1497" s="42"/>
      <c r="BL1497" s="42"/>
      <c r="BM1497" s="42"/>
      <c r="BN1497" s="42"/>
      <c r="BO1497" s="42"/>
      <c r="BP1497" s="42"/>
      <c r="BQ1497" s="42"/>
      <c r="BR1497" s="42"/>
      <c r="BS1497" s="42"/>
      <c r="BT1497" s="42"/>
      <c r="BU1497" s="42"/>
      <c r="BV1497" s="42"/>
      <c r="BW1497" s="42"/>
      <c r="BX1497" s="42"/>
      <c r="BY1497" s="42"/>
      <c r="BZ1497" s="42"/>
      <c r="CA1497" s="42"/>
      <c r="CB1497" s="42"/>
      <c r="CC1497" s="42"/>
      <c r="CD1497" s="42"/>
      <c r="CE1497" s="42"/>
      <c r="CF1497" s="42"/>
      <c r="CG1497" s="42"/>
      <c r="CH1497" s="42"/>
      <c r="CI1497" s="42"/>
      <c r="CJ1497" s="42"/>
      <c r="CK1497" s="42"/>
      <c r="CL1497" s="42"/>
      <c r="CM1497" s="42"/>
      <c r="CN1497" s="42"/>
      <c r="CO1497" s="42"/>
      <c r="CP1497" s="42"/>
      <c r="CQ1497" s="42"/>
      <c r="CR1497" s="42"/>
      <c r="CS1497" s="42"/>
      <c r="CT1497" s="42"/>
      <c r="CU1497" s="42"/>
      <c r="CV1497" s="42"/>
    </row>
    <row r="1498" spans="1:100" x14ac:dyDescent="0.45">
      <c r="A1498" s="42"/>
      <c r="B1498" s="42"/>
      <c r="C1498" s="42"/>
      <c r="D1498" s="42"/>
      <c r="E1498" s="42"/>
      <c r="F1498" s="42"/>
      <c r="G1498" s="42"/>
      <c r="H1498" s="42"/>
      <c r="I1498" s="42"/>
      <c r="J1498" s="42"/>
      <c r="K1498" s="42"/>
      <c r="L1498" s="42"/>
      <c r="M1498" s="42"/>
      <c r="N1498" s="42"/>
      <c r="O1498" s="42"/>
      <c r="P1498" s="42"/>
      <c r="Q1498" s="42"/>
      <c r="R1498" s="42"/>
      <c r="S1498" s="42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S1498" s="42"/>
      <c r="AT1498" s="42"/>
      <c r="AU1498" s="42"/>
      <c r="AV1498" s="42"/>
      <c r="AW1498" s="42"/>
      <c r="AX1498" s="42"/>
      <c r="AY1498" s="42"/>
      <c r="AZ1498" s="42"/>
      <c r="BA1498" s="42"/>
      <c r="BB1498" s="42"/>
      <c r="BC1498" s="42"/>
      <c r="BD1498" s="42"/>
      <c r="BE1498" s="42"/>
      <c r="BF1498" s="42"/>
      <c r="BG1498" s="42"/>
      <c r="BH1498" s="42"/>
      <c r="BI1498" s="42"/>
      <c r="BJ1498" s="42"/>
      <c r="BK1498" s="42"/>
      <c r="BL1498" s="42"/>
      <c r="BM1498" s="42"/>
      <c r="BN1498" s="42"/>
      <c r="BO1498" s="42"/>
      <c r="BP1498" s="42"/>
      <c r="BQ1498" s="42"/>
      <c r="BR1498" s="42"/>
      <c r="BS1498" s="42"/>
      <c r="BT1498" s="42"/>
      <c r="BU1498" s="42"/>
      <c r="BV1498" s="42"/>
      <c r="BW1498" s="42"/>
      <c r="BX1498" s="42"/>
      <c r="BY1498" s="42"/>
      <c r="BZ1498" s="42"/>
      <c r="CA1498" s="42"/>
      <c r="CB1498" s="42"/>
      <c r="CC1498" s="42"/>
      <c r="CD1498" s="42"/>
      <c r="CE1498" s="42"/>
      <c r="CF1498" s="42"/>
      <c r="CG1498" s="42"/>
      <c r="CH1498" s="42"/>
      <c r="CI1498" s="42"/>
      <c r="CJ1498" s="42"/>
      <c r="CK1498" s="42"/>
      <c r="CL1498" s="42"/>
      <c r="CM1498" s="42"/>
      <c r="CN1498" s="42"/>
      <c r="CO1498" s="42"/>
      <c r="CP1498" s="42"/>
      <c r="CQ1498" s="42"/>
      <c r="CR1498" s="42"/>
      <c r="CS1498" s="42"/>
      <c r="CT1498" s="42"/>
      <c r="CU1498" s="42"/>
      <c r="CV1498" s="42"/>
    </row>
    <row r="1499" spans="1:100" x14ac:dyDescent="0.45">
      <c r="A1499" s="42"/>
      <c r="B1499" s="42"/>
      <c r="C1499" s="42"/>
      <c r="D1499" s="42"/>
      <c r="E1499" s="42"/>
      <c r="F1499" s="42"/>
      <c r="G1499" s="42"/>
      <c r="H1499" s="42"/>
      <c r="I1499" s="42"/>
      <c r="J1499" s="42"/>
      <c r="K1499" s="42"/>
      <c r="L1499" s="42"/>
      <c r="M1499" s="42"/>
      <c r="N1499" s="42"/>
      <c r="O1499" s="42"/>
      <c r="P1499" s="42"/>
      <c r="Q1499" s="42"/>
      <c r="R1499" s="42"/>
      <c r="S1499" s="42"/>
      <c r="T1499" s="42"/>
      <c r="U1499" s="42"/>
      <c r="V1499" s="42"/>
      <c r="W1499" s="42"/>
      <c r="X1499" s="42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S1499" s="42"/>
      <c r="AT1499" s="42"/>
      <c r="AU1499" s="42"/>
      <c r="AV1499" s="42"/>
      <c r="AW1499" s="42"/>
      <c r="AX1499" s="42"/>
      <c r="AY1499" s="42"/>
      <c r="AZ1499" s="42"/>
      <c r="BA1499" s="42"/>
      <c r="BB1499" s="42"/>
      <c r="BC1499" s="42"/>
      <c r="BD1499" s="42"/>
      <c r="BE1499" s="42"/>
      <c r="BF1499" s="42"/>
      <c r="BG1499" s="42"/>
      <c r="BH1499" s="42"/>
      <c r="BI1499" s="42"/>
      <c r="BJ1499" s="42"/>
      <c r="BK1499" s="42"/>
      <c r="BL1499" s="42"/>
      <c r="BM1499" s="42"/>
      <c r="BN1499" s="42"/>
      <c r="BO1499" s="42"/>
      <c r="BP1499" s="42"/>
      <c r="BQ1499" s="42"/>
      <c r="BR1499" s="42"/>
      <c r="BS1499" s="42"/>
      <c r="BT1499" s="42"/>
      <c r="BU1499" s="42"/>
      <c r="BV1499" s="42"/>
      <c r="BW1499" s="42"/>
      <c r="BX1499" s="42"/>
      <c r="BY1499" s="42"/>
      <c r="BZ1499" s="42"/>
      <c r="CA1499" s="42"/>
      <c r="CB1499" s="42"/>
      <c r="CC1499" s="42"/>
      <c r="CD1499" s="42"/>
      <c r="CE1499" s="42"/>
      <c r="CF1499" s="42"/>
      <c r="CG1499" s="42"/>
      <c r="CH1499" s="42"/>
      <c r="CI1499" s="42"/>
      <c r="CJ1499" s="42"/>
      <c r="CK1499" s="42"/>
      <c r="CL1499" s="42"/>
      <c r="CM1499" s="42"/>
      <c r="CN1499" s="42"/>
      <c r="CO1499" s="42"/>
      <c r="CP1499" s="42"/>
      <c r="CQ1499" s="42"/>
      <c r="CR1499" s="42"/>
      <c r="CS1499" s="42"/>
      <c r="CT1499" s="42"/>
      <c r="CU1499" s="42"/>
      <c r="CV1499" s="42"/>
    </row>
    <row r="1500" spans="1:100" x14ac:dyDescent="0.45">
      <c r="A1500" s="42"/>
      <c r="B1500" s="42"/>
      <c r="C1500" s="42"/>
      <c r="D1500" s="42"/>
      <c r="E1500" s="42"/>
      <c r="F1500" s="42"/>
      <c r="G1500" s="42"/>
      <c r="H1500" s="42"/>
      <c r="I1500" s="42"/>
      <c r="J1500" s="42"/>
      <c r="K1500" s="42"/>
      <c r="L1500" s="42"/>
      <c r="M1500" s="42"/>
      <c r="N1500" s="42"/>
      <c r="O1500" s="42"/>
      <c r="P1500" s="42"/>
      <c r="Q1500" s="42"/>
      <c r="R1500" s="42"/>
      <c r="S1500" s="42"/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S1500" s="42"/>
      <c r="AT1500" s="42"/>
      <c r="AU1500" s="42"/>
      <c r="AV1500" s="42"/>
      <c r="AW1500" s="42"/>
      <c r="AX1500" s="42"/>
      <c r="AY1500" s="42"/>
      <c r="AZ1500" s="42"/>
      <c r="BA1500" s="42"/>
      <c r="BB1500" s="42"/>
      <c r="BC1500" s="42"/>
      <c r="BD1500" s="42"/>
      <c r="BE1500" s="42"/>
      <c r="BF1500" s="42"/>
      <c r="BG1500" s="42"/>
      <c r="BH1500" s="42"/>
      <c r="BI1500" s="42"/>
      <c r="BJ1500" s="42"/>
      <c r="BK1500" s="42"/>
      <c r="BL1500" s="42"/>
      <c r="BM1500" s="42"/>
      <c r="BN1500" s="42"/>
      <c r="BO1500" s="42"/>
      <c r="BP1500" s="42"/>
      <c r="BQ1500" s="42"/>
      <c r="BR1500" s="42"/>
      <c r="BS1500" s="42"/>
      <c r="BT1500" s="42"/>
      <c r="BU1500" s="42"/>
      <c r="BV1500" s="42"/>
      <c r="BW1500" s="42"/>
      <c r="BX1500" s="42"/>
      <c r="BY1500" s="42"/>
      <c r="BZ1500" s="42"/>
      <c r="CA1500" s="42"/>
      <c r="CB1500" s="42"/>
      <c r="CC1500" s="42"/>
      <c r="CD1500" s="42"/>
      <c r="CE1500" s="42"/>
      <c r="CF1500" s="42"/>
      <c r="CG1500" s="42"/>
      <c r="CH1500" s="42"/>
      <c r="CI1500" s="42"/>
      <c r="CJ1500" s="42"/>
      <c r="CK1500" s="42"/>
      <c r="CL1500" s="42"/>
      <c r="CM1500" s="42"/>
      <c r="CN1500" s="42"/>
      <c r="CO1500" s="42"/>
      <c r="CP1500" s="42"/>
      <c r="CQ1500" s="42"/>
      <c r="CR1500" s="42"/>
      <c r="CS1500" s="42"/>
      <c r="CT1500" s="42"/>
      <c r="CU1500" s="42"/>
      <c r="CV1500" s="42"/>
    </row>
    <row r="1501" spans="1:100" x14ac:dyDescent="0.45">
      <c r="A1501" s="42"/>
      <c r="B1501" s="42"/>
      <c r="C1501" s="42"/>
      <c r="D1501" s="42"/>
      <c r="E1501" s="42"/>
      <c r="F1501" s="42"/>
      <c r="G1501" s="42"/>
      <c r="H1501" s="42"/>
      <c r="I1501" s="42"/>
      <c r="J1501" s="42"/>
      <c r="K1501" s="42"/>
      <c r="L1501" s="42"/>
      <c r="M1501" s="42"/>
      <c r="N1501" s="42"/>
      <c r="O1501" s="42"/>
      <c r="P1501" s="42"/>
      <c r="Q1501" s="42"/>
      <c r="R1501" s="42"/>
      <c r="S1501" s="42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H1501" s="42"/>
      <c r="BI1501" s="42"/>
      <c r="BJ1501" s="42"/>
      <c r="BK1501" s="42"/>
      <c r="BL1501" s="42"/>
      <c r="BM1501" s="42"/>
      <c r="BN1501" s="42"/>
      <c r="BO1501" s="42"/>
      <c r="BP1501" s="42"/>
      <c r="BQ1501" s="42"/>
      <c r="BR1501" s="42"/>
      <c r="BS1501" s="42"/>
      <c r="BT1501" s="42"/>
      <c r="BU1501" s="42"/>
      <c r="BV1501" s="42"/>
      <c r="BW1501" s="42"/>
      <c r="BX1501" s="42"/>
      <c r="BY1501" s="42"/>
      <c r="BZ1501" s="42"/>
      <c r="CA1501" s="42"/>
      <c r="CB1501" s="42"/>
      <c r="CC1501" s="42"/>
      <c r="CD1501" s="42"/>
      <c r="CE1501" s="42"/>
      <c r="CF1501" s="42"/>
      <c r="CG1501" s="42"/>
      <c r="CH1501" s="42"/>
      <c r="CI1501" s="42"/>
      <c r="CJ1501" s="42"/>
      <c r="CK1501" s="42"/>
      <c r="CL1501" s="42"/>
      <c r="CM1501" s="42"/>
      <c r="CN1501" s="42"/>
      <c r="CO1501" s="42"/>
      <c r="CP1501" s="42"/>
      <c r="CQ1501" s="42"/>
      <c r="CR1501" s="42"/>
      <c r="CS1501" s="42"/>
      <c r="CT1501" s="42"/>
      <c r="CU1501" s="42"/>
      <c r="CV1501" s="42"/>
    </row>
    <row r="1502" spans="1:100" x14ac:dyDescent="0.45">
      <c r="A1502" s="42"/>
      <c r="B1502" s="42"/>
      <c r="C1502" s="42"/>
      <c r="D1502" s="42"/>
      <c r="E1502" s="42"/>
      <c r="F1502" s="42"/>
      <c r="G1502" s="42"/>
      <c r="H1502" s="42"/>
      <c r="I1502" s="42"/>
      <c r="J1502" s="42"/>
      <c r="K1502" s="42"/>
      <c r="L1502" s="42"/>
      <c r="M1502" s="42"/>
      <c r="N1502" s="42"/>
      <c r="O1502" s="42"/>
      <c r="P1502" s="42"/>
      <c r="Q1502" s="42"/>
      <c r="R1502" s="42"/>
      <c r="S1502" s="42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H1502" s="42"/>
      <c r="BI1502" s="42"/>
      <c r="BJ1502" s="42"/>
      <c r="BK1502" s="42"/>
      <c r="BL1502" s="42"/>
      <c r="BM1502" s="42"/>
      <c r="BN1502" s="42"/>
      <c r="BO1502" s="42"/>
      <c r="BP1502" s="42"/>
      <c r="BQ1502" s="42"/>
      <c r="BR1502" s="42"/>
      <c r="BS1502" s="42"/>
      <c r="BT1502" s="42"/>
      <c r="BU1502" s="42"/>
      <c r="BV1502" s="42"/>
      <c r="BW1502" s="42"/>
      <c r="BX1502" s="42"/>
      <c r="BY1502" s="42"/>
      <c r="BZ1502" s="42"/>
      <c r="CA1502" s="42"/>
      <c r="CB1502" s="42"/>
      <c r="CC1502" s="42"/>
      <c r="CD1502" s="42"/>
      <c r="CE1502" s="42"/>
      <c r="CF1502" s="42"/>
      <c r="CG1502" s="42"/>
      <c r="CH1502" s="42"/>
      <c r="CI1502" s="42"/>
      <c r="CJ1502" s="42"/>
      <c r="CK1502" s="42"/>
      <c r="CL1502" s="42"/>
      <c r="CM1502" s="42"/>
      <c r="CN1502" s="42"/>
      <c r="CO1502" s="42"/>
      <c r="CP1502" s="42"/>
      <c r="CQ1502" s="42"/>
      <c r="CR1502" s="42"/>
      <c r="CS1502" s="42"/>
      <c r="CT1502" s="42"/>
      <c r="CU1502" s="42"/>
      <c r="CV1502" s="42"/>
    </row>
    <row r="1503" spans="1:100" x14ac:dyDescent="0.45">
      <c r="A1503" s="42"/>
      <c r="B1503" s="42"/>
      <c r="C1503" s="42"/>
      <c r="D1503" s="42"/>
      <c r="E1503" s="42"/>
      <c r="F1503" s="42"/>
      <c r="G1503" s="42"/>
      <c r="H1503" s="42"/>
      <c r="I1503" s="42"/>
      <c r="J1503" s="42"/>
      <c r="K1503" s="42"/>
      <c r="L1503" s="42"/>
      <c r="M1503" s="42"/>
      <c r="N1503" s="42"/>
      <c r="O1503" s="42"/>
      <c r="P1503" s="42"/>
      <c r="Q1503" s="42"/>
      <c r="R1503" s="42"/>
      <c r="S1503" s="42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S1503" s="42"/>
      <c r="AT1503" s="42"/>
      <c r="AU1503" s="42"/>
      <c r="AV1503" s="42"/>
      <c r="AW1503" s="42"/>
      <c r="AX1503" s="42"/>
      <c r="AY1503" s="42"/>
      <c r="AZ1503" s="42"/>
      <c r="BA1503" s="42"/>
      <c r="BB1503" s="42"/>
      <c r="BC1503" s="42"/>
      <c r="BD1503" s="42"/>
      <c r="BE1503" s="42"/>
      <c r="BF1503" s="42"/>
      <c r="BG1503" s="42"/>
      <c r="BH1503" s="42"/>
      <c r="BI1503" s="42"/>
      <c r="BJ1503" s="42"/>
      <c r="BK1503" s="42"/>
      <c r="BL1503" s="42"/>
      <c r="BM1503" s="42"/>
      <c r="BN1503" s="42"/>
      <c r="BO1503" s="42"/>
      <c r="BP1503" s="42"/>
      <c r="BQ1503" s="42"/>
      <c r="BR1503" s="42"/>
      <c r="BS1503" s="42"/>
      <c r="BT1503" s="42"/>
      <c r="BU1503" s="42"/>
      <c r="BV1503" s="42"/>
      <c r="BW1503" s="42"/>
      <c r="BX1503" s="42"/>
      <c r="BY1503" s="42"/>
      <c r="BZ1503" s="42"/>
      <c r="CA1503" s="42"/>
      <c r="CB1503" s="42"/>
      <c r="CC1503" s="42"/>
      <c r="CD1503" s="42"/>
      <c r="CE1503" s="42"/>
      <c r="CF1503" s="42"/>
      <c r="CG1503" s="42"/>
      <c r="CH1503" s="42"/>
      <c r="CI1503" s="42"/>
      <c r="CJ1503" s="42"/>
      <c r="CK1503" s="42"/>
      <c r="CL1503" s="42"/>
      <c r="CM1503" s="42"/>
      <c r="CN1503" s="42"/>
      <c r="CO1503" s="42"/>
      <c r="CP1503" s="42"/>
      <c r="CQ1503" s="42"/>
      <c r="CR1503" s="42"/>
      <c r="CS1503" s="42"/>
      <c r="CT1503" s="42"/>
      <c r="CU1503" s="42"/>
      <c r="CV1503" s="42"/>
    </row>
    <row r="1504" spans="1:100" x14ac:dyDescent="0.45">
      <c r="A1504" s="42"/>
      <c r="B1504" s="42"/>
      <c r="C1504" s="42"/>
      <c r="D1504" s="42"/>
      <c r="E1504" s="42"/>
      <c r="F1504" s="42"/>
      <c r="G1504" s="42"/>
      <c r="H1504" s="42"/>
      <c r="I1504" s="42"/>
      <c r="J1504" s="42"/>
      <c r="K1504" s="42"/>
      <c r="L1504" s="42"/>
      <c r="M1504" s="42"/>
      <c r="N1504" s="42"/>
      <c r="O1504" s="42"/>
      <c r="P1504" s="42"/>
      <c r="Q1504" s="42"/>
      <c r="R1504" s="42"/>
      <c r="S1504" s="42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H1504" s="42"/>
      <c r="BI1504" s="42"/>
      <c r="BJ1504" s="42"/>
      <c r="BK1504" s="42"/>
      <c r="BL1504" s="42"/>
      <c r="BM1504" s="42"/>
      <c r="BN1504" s="42"/>
      <c r="BO1504" s="42"/>
      <c r="BP1504" s="42"/>
      <c r="BQ1504" s="42"/>
      <c r="BR1504" s="42"/>
      <c r="BS1504" s="42"/>
      <c r="BT1504" s="42"/>
      <c r="BU1504" s="42"/>
      <c r="BV1504" s="42"/>
      <c r="BW1504" s="42"/>
      <c r="BX1504" s="42"/>
      <c r="BY1504" s="42"/>
      <c r="BZ1504" s="42"/>
      <c r="CA1504" s="42"/>
      <c r="CB1504" s="42"/>
      <c r="CC1504" s="42"/>
      <c r="CD1504" s="42"/>
      <c r="CE1504" s="42"/>
      <c r="CF1504" s="42"/>
      <c r="CG1504" s="42"/>
      <c r="CH1504" s="42"/>
      <c r="CI1504" s="42"/>
      <c r="CJ1504" s="42"/>
      <c r="CK1504" s="42"/>
      <c r="CL1504" s="42"/>
      <c r="CM1504" s="42"/>
      <c r="CN1504" s="42"/>
      <c r="CO1504" s="42"/>
      <c r="CP1504" s="42"/>
      <c r="CQ1504" s="42"/>
      <c r="CR1504" s="42"/>
      <c r="CS1504" s="42"/>
      <c r="CT1504" s="42"/>
      <c r="CU1504" s="42"/>
      <c r="CV1504" s="42"/>
    </row>
    <row r="1505" spans="1:100" x14ac:dyDescent="0.45">
      <c r="A1505" s="42"/>
      <c r="B1505" s="42"/>
      <c r="C1505" s="42"/>
      <c r="D1505" s="42"/>
      <c r="E1505" s="42"/>
      <c r="F1505" s="42"/>
      <c r="G1505" s="42"/>
      <c r="H1505" s="42"/>
      <c r="I1505" s="42"/>
      <c r="J1505" s="42"/>
      <c r="K1505" s="42"/>
      <c r="L1505" s="42"/>
      <c r="M1505" s="42"/>
      <c r="N1505" s="42"/>
      <c r="O1505" s="42"/>
      <c r="P1505" s="42"/>
      <c r="Q1505" s="42"/>
      <c r="R1505" s="42"/>
      <c r="S1505" s="42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S1505" s="42"/>
      <c r="AT1505" s="42"/>
      <c r="AU1505" s="42"/>
      <c r="AV1505" s="42"/>
      <c r="AW1505" s="42"/>
      <c r="AX1505" s="42"/>
      <c r="AY1505" s="42"/>
      <c r="AZ1505" s="42"/>
      <c r="BA1505" s="42"/>
      <c r="BB1505" s="42"/>
      <c r="BC1505" s="42"/>
      <c r="BD1505" s="42"/>
      <c r="BE1505" s="42"/>
      <c r="BF1505" s="42"/>
      <c r="BG1505" s="42"/>
      <c r="BH1505" s="42"/>
      <c r="BI1505" s="42"/>
      <c r="BJ1505" s="42"/>
      <c r="BK1505" s="42"/>
      <c r="BL1505" s="42"/>
      <c r="BM1505" s="42"/>
      <c r="BN1505" s="42"/>
      <c r="BO1505" s="42"/>
      <c r="BP1505" s="42"/>
      <c r="BQ1505" s="42"/>
      <c r="BR1505" s="42"/>
      <c r="BS1505" s="42"/>
      <c r="BT1505" s="42"/>
      <c r="BU1505" s="42"/>
      <c r="BV1505" s="42"/>
      <c r="BW1505" s="42"/>
      <c r="BX1505" s="42"/>
      <c r="BY1505" s="42"/>
      <c r="BZ1505" s="42"/>
      <c r="CA1505" s="42"/>
      <c r="CB1505" s="42"/>
      <c r="CC1505" s="42"/>
      <c r="CD1505" s="42"/>
      <c r="CE1505" s="42"/>
      <c r="CF1505" s="42"/>
      <c r="CG1505" s="42"/>
      <c r="CH1505" s="42"/>
      <c r="CI1505" s="42"/>
      <c r="CJ1505" s="42"/>
      <c r="CK1505" s="42"/>
      <c r="CL1505" s="42"/>
      <c r="CM1505" s="42"/>
      <c r="CN1505" s="42"/>
      <c r="CO1505" s="42"/>
      <c r="CP1505" s="42"/>
      <c r="CQ1505" s="42"/>
      <c r="CR1505" s="42"/>
      <c r="CS1505" s="42"/>
      <c r="CT1505" s="42"/>
      <c r="CU1505" s="42"/>
      <c r="CV1505" s="42"/>
    </row>
    <row r="1506" spans="1:100" x14ac:dyDescent="0.45">
      <c r="A1506" s="42"/>
      <c r="B1506" s="42"/>
      <c r="C1506" s="42"/>
      <c r="D1506" s="42"/>
      <c r="E1506" s="42"/>
      <c r="F1506" s="42"/>
      <c r="G1506" s="42"/>
      <c r="H1506" s="42"/>
      <c r="I1506" s="42"/>
      <c r="J1506" s="42"/>
      <c r="K1506" s="42"/>
      <c r="L1506" s="42"/>
      <c r="M1506" s="42"/>
      <c r="N1506" s="42"/>
      <c r="O1506" s="42"/>
      <c r="P1506" s="42"/>
      <c r="Q1506" s="42"/>
      <c r="R1506" s="42"/>
      <c r="S1506" s="42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H1506" s="42"/>
      <c r="BI1506" s="42"/>
      <c r="BJ1506" s="42"/>
      <c r="BK1506" s="42"/>
      <c r="BL1506" s="42"/>
      <c r="BM1506" s="42"/>
      <c r="BN1506" s="42"/>
      <c r="BO1506" s="42"/>
      <c r="BP1506" s="42"/>
      <c r="BQ1506" s="42"/>
      <c r="BR1506" s="42"/>
      <c r="BS1506" s="42"/>
      <c r="BT1506" s="42"/>
      <c r="BU1506" s="42"/>
      <c r="BV1506" s="42"/>
      <c r="BW1506" s="42"/>
      <c r="BX1506" s="42"/>
      <c r="BY1506" s="42"/>
      <c r="BZ1506" s="42"/>
      <c r="CA1506" s="42"/>
      <c r="CB1506" s="42"/>
      <c r="CC1506" s="42"/>
      <c r="CD1506" s="42"/>
      <c r="CE1506" s="42"/>
      <c r="CF1506" s="42"/>
      <c r="CG1506" s="42"/>
      <c r="CH1506" s="42"/>
      <c r="CI1506" s="42"/>
      <c r="CJ1506" s="42"/>
      <c r="CK1506" s="42"/>
      <c r="CL1506" s="42"/>
      <c r="CM1506" s="42"/>
      <c r="CN1506" s="42"/>
      <c r="CO1506" s="42"/>
      <c r="CP1506" s="42"/>
      <c r="CQ1506" s="42"/>
      <c r="CR1506" s="42"/>
      <c r="CS1506" s="42"/>
      <c r="CT1506" s="42"/>
      <c r="CU1506" s="42"/>
      <c r="CV1506" s="42"/>
    </row>
    <row r="1507" spans="1:100" x14ac:dyDescent="0.45">
      <c r="A1507" s="42"/>
      <c r="B1507" s="42"/>
      <c r="C1507" s="42"/>
      <c r="D1507" s="42"/>
      <c r="E1507" s="42"/>
      <c r="F1507" s="42"/>
      <c r="G1507" s="42"/>
      <c r="H1507" s="42"/>
      <c r="I1507" s="42"/>
      <c r="J1507" s="42"/>
      <c r="K1507" s="42"/>
      <c r="L1507" s="42"/>
      <c r="M1507" s="42"/>
      <c r="N1507" s="42"/>
      <c r="O1507" s="42"/>
      <c r="P1507" s="42"/>
      <c r="Q1507" s="42"/>
      <c r="R1507" s="42"/>
      <c r="S1507" s="42"/>
      <c r="T1507" s="42"/>
      <c r="U1507" s="42"/>
      <c r="V1507" s="42"/>
      <c r="W1507" s="42"/>
      <c r="X1507" s="42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S1507" s="42"/>
      <c r="AT1507" s="42"/>
      <c r="AU1507" s="42"/>
      <c r="AV1507" s="42"/>
      <c r="AW1507" s="42"/>
      <c r="AX1507" s="42"/>
      <c r="AY1507" s="42"/>
      <c r="AZ1507" s="42"/>
      <c r="BA1507" s="42"/>
      <c r="BB1507" s="42"/>
      <c r="BC1507" s="42"/>
      <c r="BD1507" s="42"/>
      <c r="BE1507" s="42"/>
      <c r="BF1507" s="42"/>
      <c r="BG1507" s="42"/>
      <c r="BH1507" s="42"/>
      <c r="BI1507" s="42"/>
      <c r="BJ1507" s="42"/>
      <c r="BK1507" s="42"/>
      <c r="BL1507" s="42"/>
      <c r="BM1507" s="42"/>
      <c r="BN1507" s="42"/>
      <c r="BO1507" s="42"/>
      <c r="BP1507" s="42"/>
      <c r="BQ1507" s="42"/>
      <c r="BR1507" s="42"/>
      <c r="BS1507" s="42"/>
      <c r="BT1507" s="42"/>
      <c r="BU1507" s="42"/>
      <c r="BV1507" s="42"/>
      <c r="BW1507" s="42"/>
      <c r="BX1507" s="42"/>
      <c r="BY1507" s="42"/>
      <c r="BZ1507" s="42"/>
      <c r="CA1507" s="42"/>
      <c r="CB1507" s="42"/>
      <c r="CC1507" s="42"/>
      <c r="CD1507" s="42"/>
      <c r="CE1507" s="42"/>
      <c r="CF1507" s="42"/>
      <c r="CG1507" s="42"/>
      <c r="CH1507" s="42"/>
      <c r="CI1507" s="42"/>
      <c r="CJ1507" s="42"/>
      <c r="CK1507" s="42"/>
      <c r="CL1507" s="42"/>
      <c r="CM1507" s="42"/>
      <c r="CN1507" s="42"/>
      <c r="CO1507" s="42"/>
      <c r="CP1507" s="42"/>
      <c r="CQ1507" s="42"/>
      <c r="CR1507" s="42"/>
      <c r="CS1507" s="42"/>
      <c r="CT1507" s="42"/>
      <c r="CU1507" s="42"/>
      <c r="CV1507" s="42"/>
    </row>
    <row r="1508" spans="1:100" x14ac:dyDescent="0.45">
      <c r="A1508" s="42"/>
      <c r="B1508" s="42"/>
      <c r="C1508" s="42"/>
      <c r="D1508" s="42"/>
      <c r="E1508" s="42"/>
      <c r="F1508" s="42"/>
      <c r="G1508" s="42"/>
      <c r="H1508" s="42"/>
      <c r="I1508" s="42"/>
      <c r="J1508" s="42"/>
      <c r="K1508" s="42"/>
      <c r="L1508" s="42"/>
      <c r="M1508" s="42"/>
      <c r="N1508" s="42"/>
      <c r="O1508" s="42"/>
      <c r="P1508" s="42"/>
      <c r="Q1508" s="42"/>
      <c r="R1508" s="42"/>
      <c r="S1508" s="42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S1508" s="42"/>
      <c r="AT1508" s="42"/>
      <c r="AU1508" s="42"/>
      <c r="AV1508" s="42"/>
      <c r="AW1508" s="42"/>
      <c r="AX1508" s="42"/>
      <c r="AY1508" s="42"/>
      <c r="AZ1508" s="42"/>
      <c r="BA1508" s="42"/>
      <c r="BB1508" s="42"/>
      <c r="BC1508" s="42"/>
      <c r="BD1508" s="42"/>
      <c r="BE1508" s="42"/>
      <c r="BF1508" s="42"/>
      <c r="BG1508" s="42"/>
      <c r="BH1508" s="42"/>
      <c r="BI1508" s="42"/>
      <c r="BJ1508" s="42"/>
      <c r="BK1508" s="42"/>
      <c r="BL1508" s="42"/>
      <c r="BM1508" s="42"/>
      <c r="BN1508" s="42"/>
      <c r="BO1508" s="42"/>
      <c r="BP1508" s="42"/>
      <c r="BQ1508" s="42"/>
      <c r="BR1508" s="42"/>
      <c r="BS1508" s="42"/>
      <c r="BT1508" s="42"/>
      <c r="BU1508" s="42"/>
      <c r="BV1508" s="42"/>
      <c r="BW1508" s="42"/>
      <c r="BX1508" s="42"/>
      <c r="BY1508" s="42"/>
      <c r="BZ1508" s="42"/>
      <c r="CA1508" s="42"/>
      <c r="CB1508" s="42"/>
      <c r="CC1508" s="42"/>
      <c r="CD1508" s="42"/>
      <c r="CE1508" s="42"/>
      <c r="CF1508" s="42"/>
      <c r="CG1508" s="42"/>
      <c r="CH1508" s="42"/>
      <c r="CI1508" s="42"/>
      <c r="CJ1508" s="42"/>
      <c r="CK1508" s="42"/>
      <c r="CL1508" s="42"/>
      <c r="CM1508" s="42"/>
      <c r="CN1508" s="42"/>
      <c r="CO1508" s="42"/>
      <c r="CP1508" s="42"/>
      <c r="CQ1508" s="42"/>
      <c r="CR1508" s="42"/>
      <c r="CS1508" s="42"/>
      <c r="CT1508" s="42"/>
      <c r="CU1508" s="42"/>
      <c r="CV1508" s="42"/>
    </row>
    <row r="1509" spans="1:100" x14ac:dyDescent="0.45">
      <c r="A1509" s="42"/>
      <c r="B1509" s="42"/>
      <c r="C1509" s="42"/>
      <c r="D1509" s="42"/>
      <c r="E1509" s="42"/>
      <c r="F1509" s="42"/>
      <c r="G1509" s="42"/>
      <c r="H1509" s="42"/>
      <c r="I1509" s="42"/>
      <c r="J1509" s="42"/>
      <c r="K1509" s="42"/>
      <c r="L1509" s="42"/>
      <c r="M1509" s="42"/>
      <c r="N1509" s="42"/>
      <c r="O1509" s="42"/>
      <c r="P1509" s="42"/>
      <c r="Q1509" s="42"/>
      <c r="R1509" s="42"/>
      <c r="S1509" s="42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H1509" s="42"/>
      <c r="BI1509" s="42"/>
      <c r="BJ1509" s="42"/>
      <c r="BK1509" s="42"/>
      <c r="BL1509" s="42"/>
      <c r="BM1509" s="42"/>
      <c r="BN1509" s="42"/>
      <c r="BO1509" s="42"/>
      <c r="BP1509" s="42"/>
      <c r="BQ1509" s="42"/>
      <c r="BR1509" s="42"/>
      <c r="BS1509" s="42"/>
      <c r="BT1509" s="42"/>
      <c r="BU1509" s="42"/>
      <c r="BV1509" s="42"/>
      <c r="BW1509" s="42"/>
      <c r="BX1509" s="42"/>
      <c r="BY1509" s="42"/>
      <c r="BZ1509" s="42"/>
      <c r="CA1509" s="42"/>
      <c r="CB1509" s="42"/>
      <c r="CC1509" s="42"/>
      <c r="CD1509" s="42"/>
      <c r="CE1509" s="42"/>
      <c r="CF1509" s="42"/>
      <c r="CG1509" s="42"/>
      <c r="CH1509" s="42"/>
      <c r="CI1509" s="42"/>
      <c r="CJ1509" s="42"/>
      <c r="CK1509" s="42"/>
      <c r="CL1509" s="42"/>
      <c r="CM1509" s="42"/>
      <c r="CN1509" s="42"/>
      <c r="CO1509" s="42"/>
      <c r="CP1509" s="42"/>
      <c r="CQ1509" s="42"/>
      <c r="CR1509" s="42"/>
      <c r="CS1509" s="42"/>
      <c r="CT1509" s="42"/>
      <c r="CU1509" s="42"/>
      <c r="CV1509" s="42"/>
    </row>
    <row r="1510" spans="1:100" x14ac:dyDescent="0.45">
      <c r="A1510" s="42"/>
      <c r="B1510" s="42"/>
      <c r="C1510" s="42"/>
      <c r="D1510" s="42"/>
      <c r="E1510" s="42"/>
      <c r="F1510" s="42"/>
      <c r="G1510" s="42"/>
      <c r="H1510" s="42"/>
      <c r="I1510" s="42"/>
      <c r="J1510" s="42"/>
      <c r="K1510" s="42"/>
      <c r="L1510" s="42"/>
      <c r="M1510" s="42"/>
      <c r="N1510" s="42"/>
      <c r="O1510" s="42"/>
      <c r="P1510" s="42"/>
      <c r="Q1510" s="42"/>
      <c r="R1510" s="42"/>
      <c r="S1510" s="42"/>
      <c r="T1510" s="42"/>
      <c r="U1510" s="42"/>
      <c r="V1510" s="42"/>
      <c r="W1510" s="42"/>
      <c r="X1510" s="42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S1510" s="42"/>
      <c r="AT1510" s="42"/>
      <c r="AU1510" s="42"/>
      <c r="AV1510" s="42"/>
      <c r="AW1510" s="42"/>
      <c r="AX1510" s="42"/>
      <c r="AY1510" s="42"/>
      <c r="AZ1510" s="42"/>
      <c r="BA1510" s="42"/>
      <c r="BB1510" s="42"/>
      <c r="BC1510" s="42"/>
      <c r="BD1510" s="42"/>
      <c r="BE1510" s="42"/>
      <c r="BF1510" s="42"/>
      <c r="BG1510" s="42"/>
      <c r="BH1510" s="42"/>
      <c r="BI1510" s="42"/>
      <c r="BJ1510" s="42"/>
      <c r="BK1510" s="42"/>
      <c r="BL1510" s="42"/>
      <c r="BM1510" s="42"/>
      <c r="BN1510" s="42"/>
      <c r="BO1510" s="42"/>
      <c r="BP1510" s="42"/>
      <c r="BQ1510" s="42"/>
      <c r="BR1510" s="42"/>
      <c r="BS1510" s="42"/>
      <c r="BT1510" s="42"/>
      <c r="BU1510" s="42"/>
      <c r="BV1510" s="42"/>
      <c r="BW1510" s="42"/>
      <c r="BX1510" s="42"/>
      <c r="BY1510" s="42"/>
      <c r="BZ1510" s="42"/>
      <c r="CA1510" s="42"/>
      <c r="CB1510" s="42"/>
      <c r="CC1510" s="42"/>
      <c r="CD1510" s="42"/>
      <c r="CE1510" s="42"/>
      <c r="CF1510" s="42"/>
      <c r="CG1510" s="42"/>
      <c r="CH1510" s="42"/>
      <c r="CI1510" s="42"/>
      <c r="CJ1510" s="42"/>
      <c r="CK1510" s="42"/>
      <c r="CL1510" s="42"/>
      <c r="CM1510" s="42"/>
      <c r="CN1510" s="42"/>
      <c r="CO1510" s="42"/>
      <c r="CP1510" s="42"/>
      <c r="CQ1510" s="42"/>
      <c r="CR1510" s="42"/>
      <c r="CS1510" s="42"/>
      <c r="CT1510" s="42"/>
      <c r="CU1510" s="42"/>
      <c r="CV1510" s="42"/>
    </row>
    <row r="1511" spans="1:100" x14ac:dyDescent="0.45">
      <c r="A1511" s="42"/>
      <c r="B1511" s="42"/>
      <c r="C1511" s="42"/>
      <c r="D1511" s="42"/>
      <c r="E1511" s="42"/>
      <c r="F1511" s="42"/>
      <c r="G1511" s="42"/>
      <c r="H1511" s="42"/>
      <c r="I1511" s="42"/>
      <c r="J1511" s="42"/>
      <c r="K1511" s="42"/>
      <c r="L1511" s="42"/>
      <c r="M1511" s="42"/>
      <c r="N1511" s="42"/>
      <c r="O1511" s="42"/>
      <c r="P1511" s="42"/>
      <c r="Q1511" s="42"/>
      <c r="R1511" s="42"/>
      <c r="S1511" s="42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S1511" s="42"/>
      <c r="AT1511" s="42"/>
      <c r="AU1511" s="42"/>
      <c r="AV1511" s="42"/>
      <c r="AW1511" s="42"/>
      <c r="AX1511" s="42"/>
      <c r="AY1511" s="42"/>
      <c r="AZ1511" s="42"/>
      <c r="BA1511" s="42"/>
      <c r="BB1511" s="42"/>
      <c r="BC1511" s="42"/>
      <c r="BD1511" s="42"/>
      <c r="BE1511" s="42"/>
      <c r="BF1511" s="42"/>
      <c r="BG1511" s="42"/>
      <c r="BH1511" s="42"/>
      <c r="BI1511" s="42"/>
      <c r="BJ1511" s="42"/>
      <c r="BK1511" s="42"/>
      <c r="BL1511" s="42"/>
      <c r="BM1511" s="42"/>
      <c r="BN1511" s="42"/>
      <c r="BO1511" s="42"/>
      <c r="BP1511" s="42"/>
      <c r="BQ1511" s="42"/>
      <c r="BR1511" s="42"/>
      <c r="BS1511" s="42"/>
      <c r="BT1511" s="42"/>
      <c r="BU1511" s="42"/>
      <c r="BV1511" s="42"/>
      <c r="BW1511" s="42"/>
      <c r="BX1511" s="42"/>
      <c r="BY1511" s="42"/>
      <c r="BZ1511" s="42"/>
      <c r="CA1511" s="42"/>
      <c r="CB1511" s="42"/>
      <c r="CC1511" s="42"/>
      <c r="CD1511" s="42"/>
      <c r="CE1511" s="42"/>
      <c r="CF1511" s="42"/>
      <c r="CG1511" s="42"/>
      <c r="CH1511" s="42"/>
      <c r="CI1511" s="42"/>
      <c r="CJ1511" s="42"/>
      <c r="CK1511" s="42"/>
      <c r="CL1511" s="42"/>
      <c r="CM1511" s="42"/>
      <c r="CN1511" s="42"/>
      <c r="CO1511" s="42"/>
      <c r="CP1511" s="42"/>
      <c r="CQ1511" s="42"/>
      <c r="CR1511" s="42"/>
      <c r="CS1511" s="42"/>
      <c r="CT1511" s="42"/>
      <c r="CU1511" s="42"/>
      <c r="CV1511" s="42"/>
    </row>
    <row r="1512" spans="1:100" x14ac:dyDescent="0.45">
      <c r="A1512" s="42"/>
      <c r="B1512" s="42"/>
      <c r="C1512" s="42"/>
      <c r="D1512" s="42"/>
      <c r="E1512" s="42"/>
      <c r="F1512" s="42"/>
      <c r="G1512" s="42"/>
      <c r="H1512" s="42"/>
      <c r="I1512" s="42"/>
      <c r="J1512" s="42"/>
      <c r="K1512" s="42"/>
      <c r="L1512" s="42"/>
      <c r="M1512" s="42"/>
      <c r="N1512" s="42"/>
      <c r="O1512" s="42"/>
      <c r="P1512" s="42"/>
      <c r="Q1512" s="42"/>
      <c r="R1512" s="42"/>
      <c r="S1512" s="42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S1512" s="42"/>
      <c r="AT1512" s="42"/>
      <c r="AU1512" s="42"/>
      <c r="AV1512" s="42"/>
      <c r="AW1512" s="42"/>
      <c r="AX1512" s="42"/>
      <c r="AY1512" s="42"/>
      <c r="AZ1512" s="42"/>
      <c r="BA1512" s="42"/>
      <c r="BB1512" s="42"/>
      <c r="BC1512" s="42"/>
      <c r="BD1512" s="42"/>
      <c r="BE1512" s="42"/>
      <c r="BF1512" s="42"/>
      <c r="BG1512" s="42"/>
      <c r="BH1512" s="42"/>
      <c r="BI1512" s="42"/>
      <c r="BJ1512" s="42"/>
      <c r="BK1512" s="42"/>
      <c r="BL1512" s="42"/>
      <c r="BM1512" s="42"/>
      <c r="BN1512" s="42"/>
      <c r="BO1512" s="42"/>
      <c r="BP1512" s="42"/>
      <c r="BQ1512" s="42"/>
      <c r="BR1512" s="42"/>
      <c r="BS1512" s="42"/>
      <c r="BT1512" s="42"/>
      <c r="BU1512" s="42"/>
      <c r="BV1512" s="42"/>
      <c r="BW1512" s="42"/>
      <c r="BX1512" s="42"/>
      <c r="BY1512" s="42"/>
      <c r="BZ1512" s="42"/>
      <c r="CA1512" s="42"/>
      <c r="CB1512" s="42"/>
      <c r="CC1512" s="42"/>
      <c r="CD1512" s="42"/>
      <c r="CE1512" s="42"/>
      <c r="CF1512" s="42"/>
      <c r="CG1512" s="42"/>
      <c r="CH1512" s="42"/>
      <c r="CI1512" s="42"/>
      <c r="CJ1512" s="42"/>
      <c r="CK1512" s="42"/>
      <c r="CL1512" s="42"/>
      <c r="CM1512" s="42"/>
      <c r="CN1512" s="42"/>
      <c r="CO1512" s="42"/>
      <c r="CP1512" s="42"/>
      <c r="CQ1512" s="42"/>
      <c r="CR1512" s="42"/>
      <c r="CS1512" s="42"/>
      <c r="CT1512" s="42"/>
      <c r="CU1512" s="42"/>
      <c r="CV1512" s="42"/>
    </row>
    <row r="1513" spans="1:100" x14ac:dyDescent="0.45">
      <c r="A1513" s="42"/>
      <c r="B1513" s="42"/>
      <c r="C1513" s="42"/>
      <c r="D1513" s="42"/>
      <c r="E1513" s="42"/>
      <c r="F1513" s="42"/>
      <c r="G1513" s="42"/>
      <c r="H1513" s="42"/>
      <c r="I1513" s="42"/>
      <c r="J1513" s="42"/>
      <c r="K1513" s="42"/>
      <c r="L1513" s="42"/>
      <c r="M1513" s="42"/>
      <c r="N1513" s="42"/>
      <c r="O1513" s="42"/>
      <c r="P1513" s="42"/>
      <c r="Q1513" s="42"/>
      <c r="R1513" s="42"/>
      <c r="S1513" s="42"/>
      <c r="T1513" s="42"/>
      <c r="U1513" s="42"/>
      <c r="V1513" s="42"/>
      <c r="W1513" s="42"/>
      <c r="X1513" s="42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S1513" s="42"/>
      <c r="AT1513" s="42"/>
      <c r="AU1513" s="42"/>
      <c r="AV1513" s="42"/>
      <c r="AW1513" s="42"/>
      <c r="AX1513" s="42"/>
      <c r="AY1513" s="42"/>
      <c r="AZ1513" s="42"/>
      <c r="BA1513" s="42"/>
      <c r="BB1513" s="42"/>
      <c r="BC1513" s="42"/>
      <c r="BD1513" s="42"/>
      <c r="BE1513" s="42"/>
      <c r="BF1513" s="42"/>
      <c r="BG1513" s="42"/>
      <c r="BH1513" s="42"/>
      <c r="BI1513" s="42"/>
      <c r="BJ1513" s="42"/>
      <c r="BK1513" s="42"/>
      <c r="BL1513" s="42"/>
      <c r="BM1513" s="42"/>
      <c r="BN1513" s="42"/>
      <c r="BO1513" s="42"/>
      <c r="BP1513" s="42"/>
      <c r="BQ1513" s="42"/>
      <c r="BR1513" s="42"/>
      <c r="BS1513" s="42"/>
      <c r="BT1513" s="42"/>
      <c r="BU1513" s="42"/>
      <c r="BV1513" s="42"/>
      <c r="BW1513" s="42"/>
      <c r="BX1513" s="42"/>
      <c r="BY1513" s="42"/>
      <c r="BZ1513" s="42"/>
      <c r="CA1513" s="42"/>
      <c r="CB1513" s="42"/>
      <c r="CC1513" s="42"/>
      <c r="CD1513" s="42"/>
      <c r="CE1513" s="42"/>
      <c r="CF1513" s="42"/>
      <c r="CG1513" s="42"/>
      <c r="CH1513" s="42"/>
      <c r="CI1513" s="42"/>
      <c r="CJ1513" s="42"/>
      <c r="CK1513" s="42"/>
      <c r="CL1513" s="42"/>
      <c r="CM1513" s="42"/>
      <c r="CN1513" s="42"/>
      <c r="CO1513" s="42"/>
      <c r="CP1513" s="42"/>
      <c r="CQ1513" s="42"/>
      <c r="CR1513" s="42"/>
      <c r="CS1513" s="42"/>
      <c r="CT1513" s="42"/>
      <c r="CU1513" s="42"/>
      <c r="CV1513" s="42"/>
    </row>
    <row r="1514" spans="1:100" x14ac:dyDescent="0.45">
      <c r="A1514" s="42"/>
      <c r="B1514" s="42"/>
      <c r="C1514" s="42"/>
      <c r="D1514" s="42"/>
      <c r="E1514" s="42"/>
      <c r="F1514" s="42"/>
      <c r="G1514" s="42"/>
      <c r="H1514" s="42"/>
      <c r="I1514" s="42"/>
      <c r="J1514" s="42"/>
      <c r="K1514" s="42"/>
      <c r="L1514" s="42"/>
      <c r="M1514" s="42"/>
      <c r="N1514" s="42"/>
      <c r="O1514" s="42"/>
      <c r="P1514" s="42"/>
      <c r="Q1514" s="42"/>
      <c r="R1514" s="42"/>
      <c r="S1514" s="42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H1514" s="42"/>
      <c r="BI1514" s="42"/>
      <c r="BJ1514" s="42"/>
      <c r="BK1514" s="42"/>
      <c r="BL1514" s="42"/>
      <c r="BM1514" s="42"/>
      <c r="BN1514" s="42"/>
      <c r="BO1514" s="42"/>
      <c r="BP1514" s="42"/>
      <c r="BQ1514" s="42"/>
      <c r="BR1514" s="42"/>
      <c r="BS1514" s="42"/>
      <c r="BT1514" s="42"/>
      <c r="BU1514" s="42"/>
      <c r="BV1514" s="42"/>
      <c r="BW1514" s="42"/>
      <c r="BX1514" s="42"/>
      <c r="BY1514" s="42"/>
      <c r="BZ1514" s="42"/>
      <c r="CA1514" s="42"/>
      <c r="CB1514" s="42"/>
      <c r="CC1514" s="42"/>
      <c r="CD1514" s="42"/>
      <c r="CE1514" s="42"/>
      <c r="CF1514" s="42"/>
      <c r="CG1514" s="42"/>
      <c r="CH1514" s="42"/>
      <c r="CI1514" s="42"/>
      <c r="CJ1514" s="42"/>
      <c r="CK1514" s="42"/>
      <c r="CL1514" s="42"/>
      <c r="CM1514" s="42"/>
      <c r="CN1514" s="42"/>
      <c r="CO1514" s="42"/>
      <c r="CP1514" s="42"/>
      <c r="CQ1514" s="42"/>
      <c r="CR1514" s="42"/>
      <c r="CS1514" s="42"/>
      <c r="CT1514" s="42"/>
      <c r="CU1514" s="42"/>
      <c r="CV1514" s="42"/>
    </row>
    <row r="1515" spans="1:100" x14ac:dyDescent="0.45">
      <c r="A1515" s="42"/>
      <c r="B1515" s="42"/>
      <c r="C1515" s="42"/>
      <c r="D1515" s="42"/>
      <c r="E1515" s="42"/>
      <c r="F1515" s="42"/>
      <c r="G1515" s="42"/>
      <c r="H1515" s="42"/>
      <c r="I1515" s="42"/>
      <c r="J1515" s="42"/>
      <c r="K1515" s="42"/>
      <c r="L1515" s="42"/>
      <c r="M1515" s="42"/>
      <c r="N1515" s="42"/>
      <c r="O1515" s="42"/>
      <c r="P1515" s="42"/>
      <c r="Q1515" s="42"/>
      <c r="R1515" s="42"/>
      <c r="S1515" s="42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H1515" s="42"/>
      <c r="BI1515" s="42"/>
      <c r="BJ1515" s="42"/>
      <c r="BK1515" s="42"/>
      <c r="BL1515" s="42"/>
      <c r="BM1515" s="42"/>
      <c r="BN1515" s="42"/>
      <c r="BO1515" s="42"/>
      <c r="BP1515" s="42"/>
      <c r="BQ1515" s="42"/>
      <c r="BR1515" s="42"/>
      <c r="BS1515" s="42"/>
      <c r="BT1515" s="42"/>
      <c r="BU1515" s="42"/>
      <c r="BV1515" s="42"/>
      <c r="BW1515" s="42"/>
      <c r="BX1515" s="42"/>
      <c r="BY1515" s="42"/>
      <c r="BZ1515" s="42"/>
      <c r="CA1515" s="42"/>
      <c r="CB1515" s="42"/>
      <c r="CC1515" s="42"/>
      <c r="CD1515" s="42"/>
      <c r="CE1515" s="42"/>
      <c r="CF1515" s="42"/>
      <c r="CG1515" s="42"/>
      <c r="CH1515" s="42"/>
      <c r="CI1515" s="42"/>
      <c r="CJ1515" s="42"/>
      <c r="CK1515" s="42"/>
      <c r="CL1515" s="42"/>
      <c r="CM1515" s="42"/>
      <c r="CN1515" s="42"/>
      <c r="CO1515" s="42"/>
      <c r="CP1515" s="42"/>
      <c r="CQ1515" s="42"/>
      <c r="CR1515" s="42"/>
      <c r="CS1515" s="42"/>
      <c r="CT1515" s="42"/>
      <c r="CU1515" s="42"/>
      <c r="CV1515" s="42"/>
    </row>
    <row r="1516" spans="1:100" x14ac:dyDescent="0.45">
      <c r="A1516" s="42"/>
      <c r="B1516" s="42"/>
      <c r="C1516" s="42"/>
      <c r="D1516" s="42"/>
      <c r="E1516" s="42"/>
      <c r="F1516" s="42"/>
      <c r="G1516" s="42"/>
      <c r="H1516" s="42"/>
      <c r="I1516" s="42"/>
      <c r="J1516" s="42"/>
      <c r="K1516" s="42"/>
      <c r="L1516" s="42"/>
      <c r="M1516" s="42"/>
      <c r="N1516" s="42"/>
      <c r="O1516" s="42"/>
      <c r="P1516" s="42"/>
      <c r="Q1516" s="42"/>
      <c r="R1516" s="42"/>
      <c r="S1516" s="42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H1516" s="42"/>
      <c r="BI1516" s="42"/>
      <c r="BJ1516" s="42"/>
      <c r="BK1516" s="42"/>
      <c r="BL1516" s="42"/>
      <c r="BM1516" s="42"/>
      <c r="BN1516" s="42"/>
      <c r="BO1516" s="42"/>
      <c r="BP1516" s="42"/>
      <c r="BQ1516" s="42"/>
      <c r="BR1516" s="42"/>
      <c r="BS1516" s="42"/>
      <c r="BT1516" s="42"/>
      <c r="BU1516" s="42"/>
      <c r="BV1516" s="42"/>
      <c r="BW1516" s="42"/>
      <c r="BX1516" s="42"/>
      <c r="BY1516" s="42"/>
      <c r="BZ1516" s="42"/>
      <c r="CA1516" s="42"/>
      <c r="CB1516" s="42"/>
      <c r="CC1516" s="42"/>
      <c r="CD1516" s="42"/>
      <c r="CE1516" s="42"/>
      <c r="CF1516" s="42"/>
      <c r="CG1516" s="42"/>
      <c r="CH1516" s="42"/>
      <c r="CI1516" s="42"/>
      <c r="CJ1516" s="42"/>
      <c r="CK1516" s="42"/>
      <c r="CL1516" s="42"/>
      <c r="CM1516" s="42"/>
      <c r="CN1516" s="42"/>
      <c r="CO1516" s="42"/>
      <c r="CP1516" s="42"/>
      <c r="CQ1516" s="42"/>
      <c r="CR1516" s="42"/>
      <c r="CS1516" s="42"/>
      <c r="CT1516" s="42"/>
      <c r="CU1516" s="42"/>
      <c r="CV1516" s="42"/>
    </row>
    <row r="1517" spans="1:100" x14ac:dyDescent="0.45">
      <c r="A1517" s="42"/>
      <c r="B1517" s="42"/>
      <c r="C1517" s="42"/>
      <c r="D1517" s="42"/>
      <c r="E1517" s="42"/>
      <c r="F1517" s="42"/>
      <c r="G1517" s="42"/>
      <c r="H1517" s="42"/>
      <c r="I1517" s="42"/>
      <c r="J1517" s="42"/>
      <c r="K1517" s="42"/>
      <c r="L1517" s="42"/>
      <c r="M1517" s="42"/>
      <c r="N1517" s="42"/>
      <c r="O1517" s="42"/>
      <c r="P1517" s="42"/>
      <c r="Q1517" s="42"/>
      <c r="R1517" s="42"/>
      <c r="S1517" s="42"/>
      <c r="T1517" s="42"/>
      <c r="U1517" s="42"/>
      <c r="V1517" s="42"/>
      <c r="W1517" s="42"/>
      <c r="X1517" s="42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S1517" s="42"/>
      <c r="AT1517" s="42"/>
      <c r="AU1517" s="42"/>
      <c r="AV1517" s="42"/>
      <c r="AW1517" s="42"/>
      <c r="AX1517" s="42"/>
      <c r="AY1517" s="42"/>
      <c r="AZ1517" s="42"/>
      <c r="BA1517" s="42"/>
      <c r="BB1517" s="42"/>
      <c r="BC1517" s="42"/>
      <c r="BD1517" s="42"/>
      <c r="BE1517" s="42"/>
      <c r="BF1517" s="42"/>
      <c r="BG1517" s="42"/>
      <c r="BH1517" s="42"/>
      <c r="BI1517" s="42"/>
      <c r="BJ1517" s="42"/>
      <c r="BK1517" s="42"/>
      <c r="BL1517" s="42"/>
      <c r="BM1517" s="42"/>
      <c r="BN1517" s="42"/>
      <c r="BO1517" s="42"/>
      <c r="BP1517" s="42"/>
      <c r="BQ1517" s="42"/>
      <c r="BR1517" s="42"/>
      <c r="BS1517" s="42"/>
      <c r="BT1517" s="42"/>
      <c r="BU1517" s="42"/>
      <c r="BV1517" s="42"/>
      <c r="BW1517" s="42"/>
      <c r="BX1517" s="42"/>
      <c r="BY1517" s="42"/>
      <c r="BZ1517" s="42"/>
      <c r="CA1517" s="42"/>
      <c r="CB1517" s="42"/>
      <c r="CC1517" s="42"/>
      <c r="CD1517" s="42"/>
      <c r="CE1517" s="42"/>
      <c r="CF1517" s="42"/>
      <c r="CG1517" s="42"/>
      <c r="CH1517" s="42"/>
      <c r="CI1517" s="42"/>
      <c r="CJ1517" s="42"/>
      <c r="CK1517" s="42"/>
      <c r="CL1517" s="42"/>
      <c r="CM1517" s="42"/>
      <c r="CN1517" s="42"/>
      <c r="CO1517" s="42"/>
      <c r="CP1517" s="42"/>
      <c r="CQ1517" s="42"/>
      <c r="CR1517" s="42"/>
      <c r="CS1517" s="42"/>
      <c r="CT1517" s="42"/>
      <c r="CU1517" s="42"/>
      <c r="CV1517" s="42"/>
    </row>
    <row r="1518" spans="1:100" x14ac:dyDescent="0.45">
      <c r="A1518" s="42"/>
      <c r="B1518" s="42"/>
      <c r="C1518" s="42"/>
      <c r="D1518" s="42"/>
      <c r="E1518" s="42"/>
      <c r="F1518" s="42"/>
      <c r="G1518" s="42"/>
      <c r="H1518" s="42"/>
      <c r="I1518" s="42"/>
      <c r="J1518" s="42"/>
      <c r="K1518" s="42"/>
      <c r="L1518" s="42"/>
      <c r="M1518" s="42"/>
      <c r="N1518" s="42"/>
      <c r="O1518" s="42"/>
      <c r="P1518" s="42"/>
      <c r="Q1518" s="42"/>
      <c r="R1518" s="42"/>
      <c r="S1518" s="42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H1518" s="42"/>
      <c r="BI1518" s="42"/>
      <c r="BJ1518" s="42"/>
      <c r="BK1518" s="42"/>
      <c r="BL1518" s="42"/>
      <c r="BM1518" s="42"/>
      <c r="BN1518" s="42"/>
      <c r="BO1518" s="42"/>
      <c r="BP1518" s="42"/>
      <c r="BQ1518" s="42"/>
      <c r="BR1518" s="42"/>
      <c r="BS1518" s="42"/>
      <c r="BT1518" s="42"/>
      <c r="BU1518" s="42"/>
      <c r="BV1518" s="42"/>
      <c r="BW1518" s="42"/>
      <c r="BX1518" s="42"/>
      <c r="BY1518" s="42"/>
      <c r="BZ1518" s="42"/>
      <c r="CA1518" s="42"/>
      <c r="CB1518" s="42"/>
      <c r="CC1518" s="42"/>
      <c r="CD1518" s="42"/>
      <c r="CE1518" s="42"/>
      <c r="CF1518" s="42"/>
      <c r="CG1518" s="42"/>
      <c r="CH1518" s="42"/>
      <c r="CI1518" s="42"/>
      <c r="CJ1518" s="42"/>
      <c r="CK1518" s="42"/>
      <c r="CL1518" s="42"/>
      <c r="CM1518" s="42"/>
      <c r="CN1518" s="42"/>
      <c r="CO1518" s="42"/>
      <c r="CP1518" s="42"/>
      <c r="CQ1518" s="42"/>
      <c r="CR1518" s="42"/>
      <c r="CS1518" s="42"/>
      <c r="CT1518" s="42"/>
      <c r="CU1518" s="42"/>
      <c r="CV1518" s="42"/>
    </row>
    <row r="1519" spans="1:100" x14ac:dyDescent="0.45">
      <c r="A1519" s="42"/>
      <c r="B1519" s="42"/>
      <c r="C1519" s="42"/>
      <c r="D1519" s="42"/>
      <c r="E1519" s="42"/>
      <c r="F1519" s="42"/>
      <c r="G1519" s="42"/>
      <c r="H1519" s="42"/>
      <c r="I1519" s="42"/>
      <c r="J1519" s="42"/>
      <c r="K1519" s="42"/>
      <c r="L1519" s="42"/>
      <c r="M1519" s="42"/>
      <c r="N1519" s="42"/>
      <c r="O1519" s="42"/>
      <c r="P1519" s="42"/>
      <c r="Q1519" s="42"/>
      <c r="R1519" s="42"/>
      <c r="S1519" s="42"/>
      <c r="T1519" s="42"/>
      <c r="U1519" s="42"/>
      <c r="V1519" s="42"/>
      <c r="W1519" s="42"/>
      <c r="X1519" s="42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S1519" s="42"/>
      <c r="AT1519" s="42"/>
      <c r="AU1519" s="42"/>
      <c r="AV1519" s="42"/>
      <c r="AW1519" s="42"/>
      <c r="AX1519" s="42"/>
      <c r="AY1519" s="42"/>
      <c r="AZ1519" s="42"/>
      <c r="BA1519" s="42"/>
      <c r="BB1519" s="42"/>
      <c r="BC1519" s="42"/>
      <c r="BD1519" s="42"/>
      <c r="BE1519" s="42"/>
      <c r="BF1519" s="42"/>
      <c r="BG1519" s="42"/>
      <c r="BH1519" s="42"/>
      <c r="BI1519" s="42"/>
      <c r="BJ1519" s="42"/>
      <c r="BK1519" s="42"/>
      <c r="BL1519" s="42"/>
      <c r="BM1519" s="42"/>
      <c r="BN1519" s="42"/>
      <c r="BO1519" s="42"/>
      <c r="BP1519" s="42"/>
      <c r="BQ1519" s="42"/>
      <c r="BR1519" s="42"/>
      <c r="BS1519" s="42"/>
      <c r="BT1519" s="42"/>
      <c r="BU1519" s="42"/>
      <c r="BV1519" s="42"/>
      <c r="BW1519" s="42"/>
      <c r="BX1519" s="42"/>
      <c r="BY1519" s="42"/>
      <c r="BZ1519" s="42"/>
      <c r="CA1519" s="42"/>
      <c r="CB1519" s="42"/>
      <c r="CC1519" s="42"/>
      <c r="CD1519" s="42"/>
      <c r="CE1519" s="42"/>
      <c r="CF1519" s="42"/>
      <c r="CG1519" s="42"/>
      <c r="CH1519" s="42"/>
      <c r="CI1519" s="42"/>
      <c r="CJ1519" s="42"/>
      <c r="CK1519" s="42"/>
      <c r="CL1519" s="42"/>
      <c r="CM1519" s="42"/>
      <c r="CN1519" s="42"/>
      <c r="CO1519" s="42"/>
      <c r="CP1519" s="42"/>
      <c r="CQ1519" s="42"/>
      <c r="CR1519" s="42"/>
      <c r="CS1519" s="42"/>
      <c r="CT1519" s="42"/>
      <c r="CU1519" s="42"/>
      <c r="CV1519" s="42"/>
    </row>
    <row r="1520" spans="1:100" x14ac:dyDescent="0.45">
      <c r="A1520" s="42"/>
      <c r="B1520" s="42"/>
      <c r="C1520" s="42"/>
      <c r="D1520" s="42"/>
      <c r="E1520" s="42"/>
      <c r="F1520" s="42"/>
      <c r="G1520" s="42"/>
      <c r="H1520" s="42"/>
      <c r="I1520" s="42"/>
      <c r="J1520" s="42"/>
      <c r="K1520" s="42"/>
      <c r="L1520" s="42"/>
      <c r="M1520" s="42"/>
      <c r="N1520" s="42"/>
      <c r="O1520" s="42"/>
      <c r="P1520" s="42"/>
      <c r="Q1520" s="42"/>
      <c r="R1520" s="42"/>
      <c r="S1520" s="42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H1520" s="42"/>
      <c r="BI1520" s="42"/>
      <c r="BJ1520" s="42"/>
      <c r="BK1520" s="42"/>
      <c r="BL1520" s="42"/>
      <c r="BM1520" s="42"/>
      <c r="BN1520" s="42"/>
      <c r="BO1520" s="42"/>
      <c r="BP1520" s="42"/>
      <c r="BQ1520" s="42"/>
      <c r="BR1520" s="42"/>
      <c r="BS1520" s="42"/>
      <c r="BT1520" s="42"/>
      <c r="BU1520" s="42"/>
      <c r="BV1520" s="42"/>
      <c r="BW1520" s="42"/>
      <c r="BX1520" s="42"/>
      <c r="BY1520" s="42"/>
      <c r="BZ1520" s="42"/>
      <c r="CA1520" s="42"/>
      <c r="CB1520" s="42"/>
      <c r="CC1520" s="42"/>
      <c r="CD1520" s="42"/>
      <c r="CE1520" s="42"/>
      <c r="CF1520" s="42"/>
      <c r="CG1520" s="42"/>
      <c r="CH1520" s="42"/>
      <c r="CI1520" s="42"/>
      <c r="CJ1520" s="42"/>
      <c r="CK1520" s="42"/>
      <c r="CL1520" s="42"/>
      <c r="CM1520" s="42"/>
      <c r="CN1520" s="42"/>
      <c r="CO1520" s="42"/>
      <c r="CP1520" s="42"/>
      <c r="CQ1520" s="42"/>
      <c r="CR1520" s="42"/>
      <c r="CS1520" s="42"/>
      <c r="CT1520" s="42"/>
      <c r="CU1520" s="42"/>
      <c r="CV1520" s="42"/>
    </row>
    <row r="1521" spans="1:100" x14ac:dyDescent="0.45">
      <c r="A1521" s="42"/>
      <c r="B1521" s="42"/>
      <c r="C1521" s="42"/>
      <c r="D1521" s="42"/>
      <c r="E1521" s="42"/>
      <c r="F1521" s="42"/>
      <c r="G1521" s="42"/>
      <c r="H1521" s="42"/>
      <c r="I1521" s="42"/>
      <c r="J1521" s="42"/>
      <c r="K1521" s="42"/>
      <c r="L1521" s="42"/>
      <c r="M1521" s="42"/>
      <c r="N1521" s="42"/>
      <c r="O1521" s="42"/>
      <c r="P1521" s="42"/>
      <c r="Q1521" s="42"/>
      <c r="R1521" s="42"/>
      <c r="S1521" s="42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H1521" s="42"/>
      <c r="BI1521" s="42"/>
      <c r="BJ1521" s="42"/>
      <c r="BK1521" s="42"/>
      <c r="BL1521" s="42"/>
      <c r="BM1521" s="42"/>
      <c r="BN1521" s="42"/>
      <c r="BO1521" s="42"/>
      <c r="BP1521" s="42"/>
      <c r="BQ1521" s="42"/>
      <c r="BR1521" s="42"/>
      <c r="BS1521" s="42"/>
      <c r="BT1521" s="42"/>
      <c r="BU1521" s="42"/>
      <c r="BV1521" s="42"/>
      <c r="BW1521" s="42"/>
      <c r="BX1521" s="42"/>
      <c r="BY1521" s="42"/>
      <c r="BZ1521" s="42"/>
      <c r="CA1521" s="42"/>
      <c r="CB1521" s="42"/>
      <c r="CC1521" s="42"/>
      <c r="CD1521" s="42"/>
      <c r="CE1521" s="42"/>
      <c r="CF1521" s="42"/>
      <c r="CG1521" s="42"/>
      <c r="CH1521" s="42"/>
      <c r="CI1521" s="42"/>
      <c r="CJ1521" s="42"/>
      <c r="CK1521" s="42"/>
      <c r="CL1521" s="42"/>
      <c r="CM1521" s="42"/>
      <c r="CN1521" s="42"/>
      <c r="CO1521" s="42"/>
      <c r="CP1521" s="42"/>
      <c r="CQ1521" s="42"/>
      <c r="CR1521" s="42"/>
      <c r="CS1521" s="42"/>
      <c r="CT1521" s="42"/>
      <c r="CU1521" s="42"/>
      <c r="CV1521" s="42"/>
    </row>
    <row r="1522" spans="1:100" x14ac:dyDescent="0.45">
      <c r="A1522" s="42"/>
      <c r="B1522" s="42"/>
      <c r="C1522" s="42"/>
      <c r="D1522" s="42"/>
      <c r="E1522" s="42"/>
      <c r="F1522" s="42"/>
      <c r="G1522" s="42"/>
      <c r="H1522" s="42"/>
      <c r="I1522" s="42"/>
      <c r="J1522" s="42"/>
      <c r="K1522" s="42"/>
      <c r="L1522" s="42"/>
      <c r="M1522" s="42"/>
      <c r="N1522" s="42"/>
      <c r="O1522" s="42"/>
      <c r="P1522" s="42"/>
      <c r="Q1522" s="42"/>
      <c r="R1522" s="42"/>
      <c r="S1522" s="42"/>
      <c r="T1522" s="42"/>
      <c r="U1522" s="42"/>
      <c r="V1522" s="42"/>
      <c r="W1522" s="42"/>
      <c r="X1522" s="42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S1522" s="42"/>
      <c r="AT1522" s="42"/>
      <c r="AU1522" s="42"/>
      <c r="AV1522" s="42"/>
      <c r="AW1522" s="42"/>
      <c r="AX1522" s="42"/>
      <c r="AY1522" s="42"/>
      <c r="AZ1522" s="42"/>
      <c r="BA1522" s="42"/>
      <c r="BB1522" s="42"/>
      <c r="BC1522" s="42"/>
      <c r="BD1522" s="42"/>
      <c r="BE1522" s="42"/>
      <c r="BF1522" s="42"/>
      <c r="BG1522" s="42"/>
      <c r="BH1522" s="42"/>
      <c r="BI1522" s="42"/>
      <c r="BJ1522" s="42"/>
      <c r="BK1522" s="42"/>
      <c r="BL1522" s="42"/>
      <c r="BM1522" s="42"/>
      <c r="BN1522" s="42"/>
      <c r="BO1522" s="42"/>
      <c r="BP1522" s="42"/>
      <c r="BQ1522" s="42"/>
      <c r="BR1522" s="42"/>
      <c r="BS1522" s="42"/>
      <c r="BT1522" s="42"/>
      <c r="BU1522" s="42"/>
      <c r="BV1522" s="42"/>
      <c r="BW1522" s="42"/>
      <c r="BX1522" s="42"/>
      <c r="BY1522" s="42"/>
      <c r="BZ1522" s="42"/>
      <c r="CA1522" s="42"/>
      <c r="CB1522" s="42"/>
      <c r="CC1522" s="42"/>
      <c r="CD1522" s="42"/>
      <c r="CE1522" s="42"/>
      <c r="CF1522" s="42"/>
      <c r="CG1522" s="42"/>
      <c r="CH1522" s="42"/>
      <c r="CI1522" s="42"/>
      <c r="CJ1522" s="42"/>
      <c r="CK1522" s="42"/>
      <c r="CL1522" s="42"/>
      <c r="CM1522" s="42"/>
      <c r="CN1522" s="42"/>
      <c r="CO1522" s="42"/>
      <c r="CP1522" s="42"/>
      <c r="CQ1522" s="42"/>
      <c r="CR1522" s="42"/>
      <c r="CS1522" s="42"/>
      <c r="CT1522" s="42"/>
      <c r="CU1522" s="42"/>
      <c r="CV1522" s="42"/>
    </row>
    <row r="1523" spans="1:100" x14ac:dyDescent="0.45">
      <c r="A1523" s="42"/>
      <c r="B1523" s="42"/>
      <c r="C1523" s="42"/>
      <c r="D1523" s="42"/>
      <c r="E1523" s="42"/>
      <c r="F1523" s="42"/>
      <c r="G1523" s="42"/>
      <c r="H1523" s="42"/>
      <c r="I1523" s="42"/>
      <c r="J1523" s="42"/>
      <c r="K1523" s="42"/>
      <c r="L1523" s="42"/>
      <c r="M1523" s="42"/>
      <c r="N1523" s="42"/>
      <c r="O1523" s="42"/>
      <c r="P1523" s="42"/>
      <c r="Q1523" s="42"/>
      <c r="R1523" s="42"/>
      <c r="S1523" s="42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H1523" s="42"/>
      <c r="BI1523" s="42"/>
      <c r="BJ1523" s="42"/>
      <c r="BK1523" s="42"/>
      <c r="BL1523" s="42"/>
      <c r="BM1523" s="42"/>
      <c r="BN1523" s="42"/>
      <c r="BO1523" s="42"/>
      <c r="BP1523" s="42"/>
      <c r="BQ1523" s="42"/>
      <c r="BR1523" s="42"/>
      <c r="BS1523" s="42"/>
      <c r="BT1523" s="42"/>
      <c r="BU1523" s="42"/>
      <c r="BV1523" s="42"/>
      <c r="BW1523" s="42"/>
      <c r="BX1523" s="42"/>
      <c r="BY1523" s="42"/>
      <c r="BZ1523" s="42"/>
      <c r="CA1523" s="42"/>
      <c r="CB1523" s="42"/>
      <c r="CC1523" s="42"/>
      <c r="CD1523" s="42"/>
      <c r="CE1523" s="42"/>
      <c r="CF1523" s="42"/>
      <c r="CG1523" s="42"/>
      <c r="CH1523" s="42"/>
      <c r="CI1523" s="42"/>
      <c r="CJ1523" s="42"/>
      <c r="CK1523" s="42"/>
      <c r="CL1523" s="42"/>
      <c r="CM1523" s="42"/>
      <c r="CN1523" s="42"/>
      <c r="CO1523" s="42"/>
      <c r="CP1523" s="42"/>
      <c r="CQ1523" s="42"/>
      <c r="CR1523" s="42"/>
      <c r="CS1523" s="42"/>
      <c r="CT1523" s="42"/>
      <c r="CU1523" s="42"/>
      <c r="CV1523" s="42"/>
    </row>
    <row r="1524" spans="1:100" x14ac:dyDescent="0.45">
      <c r="A1524" s="42"/>
      <c r="B1524" s="42"/>
      <c r="C1524" s="42"/>
      <c r="D1524" s="42"/>
      <c r="E1524" s="42"/>
      <c r="F1524" s="42"/>
      <c r="G1524" s="42"/>
      <c r="H1524" s="42"/>
      <c r="I1524" s="42"/>
      <c r="J1524" s="42"/>
      <c r="K1524" s="42"/>
      <c r="L1524" s="42"/>
      <c r="M1524" s="42"/>
      <c r="N1524" s="42"/>
      <c r="O1524" s="42"/>
      <c r="P1524" s="42"/>
      <c r="Q1524" s="42"/>
      <c r="R1524" s="42"/>
      <c r="S1524" s="42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H1524" s="42"/>
      <c r="BI1524" s="42"/>
      <c r="BJ1524" s="42"/>
      <c r="BK1524" s="42"/>
      <c r="BL1524" s="42"/>
      <c r="BM1524" s="42"/>
      <c r="BN1524" s="42"/>
      <c r="BO1524" s="42"/>
      <c r="BP1524" s="42"/>
      <c r="BQ1524" s="42"/>
      <c r="BR1524" s="42"/>
      <c r="BS1524" s="42"/>
      <c r="BT1524" s="42"/>
      <c r="BU1524" s="42"/>
      <c r="BV1524" s="42"/>
      <c r="BW1524" s="42"/>
      <c r="BX1524" s="42"/>
      <c r="BY1524" s="42"/>
      <c r="BZ1524" s="42"/>
      <c r="CA1524" s="42"/>
      <c r="CB1524" s="42"/>
      <c r="CC1524" s="42"/>
      <c r="CD1524" s="42"/>
      <c r="CE1524" s="42"/>
      <c r="CF1524" s="42"/>
      <c r="CG1524" s="42"/>
      <c r="CH1524" s="42"/>
      <c r="CI1524" s="42"/>
      <c r="CJ1524" s="42"/>
      <c r="CK1524" s="42"/>
      <c r="CL1524" s="42"/>
      <c r="CM1524" s="42"/>
      <c r="CN1524" s="42"/>
      <c r="CO1524" s="42"/>
      <c r="CP1524" s="42"/>
      <c r="CQ1524" s="42"/>
      <c r="CR1524" s="42"/>
      <c r="CS1524" s="42"/>
      <c r="CT1524" s="42"/>
      <c r="CU1524" s="42"/>
      <c r="CV1524" s="42"/>
    </row>
    <row r="1525" spans="1:100" x14ac:dyDescent="0.45">
      <c r="A1525" s="42"/>
      <c r="B1525" s="42"/>
      <c r="C1525" s="42"/>
      <c r="D1525" s="42"/>
      <c r="E1525" s="42"/>
      <c r="F1525" s="42"/>
      <c r="G1525" s="42"/>
      <c r="H1525" s="42"/>
      <c r="I1525" s="42"/>
      <c r="J1525" s="42"/>
      <c r="K1525" s="42"/>
      <c r="L1525" s="42"/>
      <c r="M1525" s="42"/>
      <c r="N1525" s="42"/>
      <c r="O1525" s="42"/>
      <c r="P1525" s="42"/>
      <c r="Q1525" s="42"/>
      <c r="R1525" s="42"/>
      <c r="S1525" s="42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S1525" s="42"/>
      <c r="AT1525" s="42"/>
      <c r="AU1525" s="42"/>
      <c r="AV1525" s="42"/>
      <c r="AW1525" s="42"/>
      <c r="AX1525" s="42"/>
      <c r="AY1525" s="42"/>
      <c r="AZ1525" s="42"/>
      <c r="BA1525" s="42"/>
      <c r="BB1525" s="42"/>
      <c r="BC1525" s="42"/>
      <c r="BD1525" s="42"/>
      <c r="BE1525" s="42"/>
      <c r="BF1525" s="42"/>
      <c r="BG1525" s="42"/>
      <c r="BH1525" s="42"/>
      <c r="BI1525" s="42"/>
      <c r="BJ1525" s="42"/>
      <c r="BK1525" s="42"/>
      <c r="BL1525" s="42"/>
      <c r="BM1525" s="42"/>
      <c r="BN1525" s="42"/>
      <c r="BO1525" s="42"/>
      <c r="BP1525" s="42"/>
      <c r="BQ1525" s="42"/>
      <c r="BR1525" s="42"/>
      <c r="BS1525" s="42"/>
      <c r="BT1525" s="42"/>
      <c r="BU1525" s="42"/>
      <c r="BV1525" s="42"/>
      <c r="BW1525" s="42"/>
      <c r="BX1525" s="42"/>
      <c r="BY1525" s="42"/>
      <c r="BZ1525" s="42"/>
      <c r="CA1525" s="42"/>
      <c r="CB1525" s="42"/>
      <c r="CC1525" s="42"/>
      <c r="CD1525" s="42"/>
      <c r="CE1525" s="42"/>
      <c r="CF1525" s="42"/>
      <c r="CG1525" s="42"/>
      <c r="CH1525" s="42"/>
      <c r="CI1525" s="42"/>
      <c r="CJ1525" s="42"/>
      <c r="CK1525" s="42"/>
      <c r="CL1525" s="42"/>
      <c r="CM1525" s="42"/>
      <c r="CN1525" s="42"/>
      <c r="CO1525" s="42"/>
      <c r="CP1525" s="42"/>
      <c r="CQ1525" s="42"/>
      <c r="CR1525" s="42"/>
      <c r="CS1525" s="42"/>
      <c r="CT1525" s="42"/>
      <c r="CU1525" s="42"/>
      <c r="CV1525" s="42"/>
    </row>
    <row r="1526" spans="1:100" x14ac:dyDescent="0.45">
      <c r="A1526" s="42"/>
      <c r="B1526" s="42"/>
      <c r="C1526" s="42"/>
      <c r="D1526" s="42"/>
      <c r="E1526" s="42"/>
      <c r="F1526" s="42"/>
      <c r="G1526" s="42"/>
      <c r="H1526" s="42"/>
      <c r="I1526" s="42"/>
      <c r="J1526" s="42"/>
      <c r="K1526" s="42"/>
      <c r="L1526" s="42"/>
      <c r="M1526" s="42"/>
      <c r="N1526" s="42"/>
      <c r="O1526" s="42"/>
      <c r="P1526" s="42"/>
      <c r="Q1526" s="42"/>
      <c r="R1526" s="42"/>
      <c r="S1526" s="42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S1526" s="42"/>
      <c r="AT1526" s="42"/>
      <c r="AU1526" s="42"/>
      <c r="AV1526" s="42"/>
      <c r="AW1526" s="42"/>
      <c r="AX1526" s="42"/>
      <c r="AY1526" s="42"/>
      <c r="AZ1526" s="42"/>
      <c r="BA1526" s="42"/>
      <c r="BB1526" s="42"/>
      <c r="BC1526" s="42"/>
      <c r="BD1526" s="42"/>
      <c r="BE1526" s="42"/>
      <c r="BF1526" s="42"/>
      <c r="BG1526" s="42"/>
      <c r="BH1526" s="42"/>
      <c r="BI1526" s="42"/>
      <c r="BJ1526" s="42"/>
      <c r="BK1526" s="42"/>
      <c r="BL1526" s="42"/>
      <c r="BM1526" s="42"/>
      <c r="BN1526" s="42"/>
      <c r="BO1526" s="42"/>
      <c r="BP1526" s="42"/>
      <c r="BQ1526" s="42"/>
      <c r="BR1526" s="42"/>
      <c r="BS1526" s="42"/>
      <c r="BT1526" s="42"/>
      <c r="BU1526" s="42"/>
      <c r="BV1526" s="42"/>
      <c r="BW1526" s="42"/>
      <c r="BX1526" s="42"/>
      <c r="BY1526" s="42"/>
      <c r="BZ1526" s="42"/>
      <c r="CA1526" s="42"/>
      <c r="CB1526" s="42"/>
      <c r="CC1526" s="42"/>
      <c r="CD1526" s="42"/>
      <c r="CE1526" s="42"/>
      <c r="CF1526" s="42"/>
      <c r="CG1526" s="42"/>
      <c r="CH1526" s="42"/>
      <c r="CI1526" s="42"/>
      <c r="CJ1526" s="42"/>
      <c r="CK1526" s="42"/>
      <c r="CL1526" s="42"/>
      <c r="CM1526" s="42"/>
      <c r="CN1526" s="42"/>
      <c r="CO1526" s="42"/>
      <c r="CP1526" s="42"/>
      <c r="CQ1526" s="42"/>
      <c r="CR1526" s="42"/>
      <c r="CS1526" s="42"/>
      <c r="CT1526" s="42"/>
      <c r="CU1526" s="42"/>
      <c r="CV1526" s="42"/>
    </row>
    <row r="1527" spans="1:100" x14ac:dyDescent="0.45">
      <c r="A1527" s="42"/>
      <c r="B1527" s="42"/>
      <c r="C1527" s="42"/>
      <c r="D1527" s="42"/>
      <c r="E1527" s="42"/>
      <c r="F1527" s="42"/>
      <c r="G1527" s="42"/>
      <c r="H1527" s="42"/>
      <c r="I1527" s="42"/>
      <c r="J1527" s="42"/>
      <c r="K1527" s="42"/>
      <c r="L1527" s="42"/>
      <c r="M1527" s="42"/>
      <c r="N1527" s="42"/>
      <c r="O1527" s="42"/>
      <c r="P1527" s="42"/>
      <c r="Q1527" s="42"/>
      <c r="R1527" s="42"/>
      <c r="S1527" s="42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S1527" s="42"/>
      <c r="AT1527" s="42"/>
      <c r="AU1527" s="42"/>
      <c r="AV1527" s="42"/>
      <c r="AW1527" s="42"/>
      <c r="AX1527" s="42"/>
      <c r="AY1527" s="42"/>
      <c r="AZ1527" s="42"/>
      <c r="BA1527" s="42"/>
      <c r="BB1527" s="42"/>
      <c r="BC1527" s="42"/>
      <c r="BD1527" s="42"/>
      <c r="BE1527" s="42"/>
      <c r="BF1527" s="42"/>
      <c r="BG1527" s="42"/>
      <c r="BH1527" s="42"/>
      <c r="BI1527" s="42"/>
      <c r="BJ1527" s="42"/>
      <c r="BK1527" s="42"/>
      <c r="BL1527" s="42"/>
      <c r="BM1527" s="42"/>
      <c r="BN1527" s="42"/>
      <c r="BO1527" s="42"/>
      <c r="BP1527" s="42"/>
      <c r="BQ1527" s="42"/>
      <c r="BR1527" s="42"/>
      <c r="BS1527" s="42"/>
      <c r="BT1527" s="42"/>
      <c r="BU1527" s="42"/>
      <c r="BV1527" s="42"/>
      <c r="BW1527" s="42"/>
      <c r="BX1527" s="42"/>
      <c r="BY1527" s="42"/>
      <c r="BZ1527" s="42"/>
      <c r="CA1527" s="42"/>
      <c r="CB1527" s="42"/>
      <c r="CC1527" s="42"/>
      <c r="CD1527" s="42"/>
      <c r="CE1527" s="42"/>
      <c r="CF1527" s="42"/>
      <c r="CG1527" s="42"/>
      <c r="CH1527" s="42"/>
      <c r="CI1527" s="42"/>
      <c r="CJ1527" s="42"/>
      <c r="CK1527" s="42"/>
      <c r="CL1527" s="42"/>
      <c r="CM1527" s="42"/>
      <c r="CN1527" s="42"/>
      <c r="CO1527" s="42"/>
      <c r="CP1527" s="42"/>
      <c r="CQ1527" s="42"/>
      <c r="CR1527" s="42"/>
      <c r="CS1527" s="42"/>
      <c r="CT1527" s="42"/>
      <c r="CU1527" s="42"/>
      <c r="CV1527" s="42"/>
    </row>
    <row r="1528" spans="1:100" x14ac:dyDescent="0.45">
      <c r="A1528" s="42"/>
      <c r="B1528" s="42"/>
      <c r="C1528" s="42"/>
      <c r="D1528" s="42"/>
      <c r="E1528" s="42"/>
      <c r="F1528" s="42"/>
      <c r="G1528" s="42"/>
      <c r="H1528" s="42"/>
      <c r="I1528" s="42"/>
      <c r="J1528" s="42"/>
      <c r="K1528" s="42"/>
      <c r="L1528" s="42"/>
      <c r="M1528" s="42"/>
      <c r="N1528" s="42"/>
      <c r="O1528" s="42"/>
      <c r="P1528" s="42"/>
      <c r="Q1528" s="42"/>
      <c r="R1528" s="42"/>
      <c r="S1528" s="42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S1528" s="42"/>
      <c r="AT1528" s="42"/>
      <c r="AU1528" s="42"/>
      <c r="AV1528" s="42"/>
      <c r="AW1528" s="42"/>
      <c r="AX1528" s="42"/>
      <c r="AY1528" s="42"/>
      <c r="AZ1528" s="42"/>
      <c r="BA1528" s="42"/>
      <c r="BB1528" s="42"/>
      <c r="BC1528" s="42"/>
      <c r="BD1528" s="42"/>
      <c r="BE1528" s="42"/>
      <c r="BF1528" s="42"/>
      <c r="BG1528" s="42"/>
      <c r="BH1528" s="42"/>
      <c r="BI1528" s="42"/>
      <c r="BJ1528" s="42"/>
      <c r="BK1528" s="42"/>
      <c r="BL1528" s="42"/>
      <c r="BM1528" s="42"/>
      <c r="BN1528" s="42"/>
      <c r="BO1528" s="42"/>
      <c r="BP1528" s="42"/>
      <c r="BQ1528" s="42"/>
      <c r="BR1528" s="42"/>
      <c r="BS1528" s="42"/>
      <c r="BT1528" s="42"/>
      <c r="BU1528" s="42"/>
      <c r="BV1528" s="42"/>
      <c r="BW1528" s="42"/>
      <c r="BX1528" s="42"/>
      <c r="BY1528" s="42"/>
      <c r="BZ1528" s="42"/>
      <c r="CA1528" s="42"/>
      <c r="CB1528" s="42"/>
      <c r="CC1528" s="42"/>
      <c r="CD1528" s="42"/>
      <c r="CE1528" s="42"/>
      <c r="CF1528" s="42"/>
      <c r="CG1528" s="42"/>
      <c r="CH1528" s="42"/>
      <c r="CI1528" s="42"/>
      <c r="CJ1528" s="42"/>
      <c r="CK1528" s="42"/>
      <c r="CL1528" s="42"/>
      <c r="CM1528" s="42"/>
      <c r="CN1528" s="42"/>
      <c r="CO1528" s="42"/>
      <c r="CP1528" s="42"/>
      <c r="CQ1528" s="42"/>
      <c r="CR1528" s="42"/>
      <c r="CS1528" s="42"/>
      <c r="CT1528" s="42"/>
      <c r="CU1528" s="42"/>
      <c r="CV1528" s="42"/>
    </row>
    <row r="1529" spans="1:100" x14ac:dyDescent="0.45">
      <c r="A1529" s="42"/>
      <c r="B1529" s="42"/>
      <c r="C1529" s="42"/>
      <c r="D1529" s="42"/>
      <c r="E1529" s="42"/>
      <c r="F1529" s="42"/>
      <c r="G1529" s="42"/>
      <c r="H1529" s="42"/>
      <c r="I1529" s="42"/>
      <c r="J1529" s="42"/>
      <c r="K1529" s="42"/>
      <c r="L1529" s="42"/>
      <c r="M1529" s="42"/>
      <c r="N1529" s="42"/>
      <c r="O1529" s="42"/>
      <c r="P1529" s="42"/>
      <c r="Q1529" s="42"/>
      <c r="R1529" s="42"/>
      <c r="S1529" s="42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H1529" s="42"/>
      <c r="BI1529" s="42"/>
      <c r="BJ1529" s="42"/>
      <c r="BK1529" s="42"/>
      <c r="BL1529" s="42"/>
      <c r="BM1529" s="42"/>
      <c r="BN1529" s="42"/>
      <c r="BO1529" s="42"/>
      <c r="BP1529" s="42"/>
      <c r="BQ1529" s="42"/>
      <c r="BR1529" s="42"/>
      <c r="BS1529" s="42"/>
      <c r="BT1529" s="42"/>
      <c r="BU1529" s="42"/>
      <c r="BV1529" s="42"/>
      <c r="BW1529" s="42"/>
      <c r="BX1529" s="42"/>
      <c r="BY1529" s="42"/>
      <c r="BZ1529" s="42"/>
      <c r="CA1529" s="42"/>
      <c r="CB1529" s="42"/>
      <c r="CC1529" s="42"/>
      <c r="CD1529" s="42"/>
      <c r="CE1529" s="42"/>
      <c r="CF1529" s="42"/>
      <c r="CG1529" s="42"/>
      <c r="CH1529" s="42"/>
      <c r="CI1529" s="42"/>
      <c r="CJ1529" s="42"/>
      <c r="CK1529" s="42"/>
      <c r="CL1529" s="42"/>
      <c r="CM1529" s="42"/>
      <c r="CN1529" s="42"/>
      <c r="CO1529" s="42"/>
      <c r="CP1529" s="42"/>
      <c r="CQ1529" s="42"/>
      <c r="CR1529" s="42"/>
      <c r="CS1529" s="42"/>
      <c r="CT1529" s="42"/>
      <c r="CU1529" s="42"/>
      <c r="CV1529" s="42"/>
    </row>
    <row r="1530" spans="1:100" x14ac:dyDescent="0.45">
      <c r="A1530" s="42"/>
      <c r="B1530" s="42"/>
      <c r="C1530" s="42"/>
      <c r="D1530" s="42"/>
      <c r="E1530" s="42"/>
      <c r="F1530" s="42"/>
      <c r="G1530" s="42"/>
      <c r="H1530" s="42"/>
      <c r="I1530" s="42"/>
      <c r="J1530" s="42"/>
      <c r="K1530" s="42"/>
      <c r="L1530" s="42"/>
      <c r="M1530" s="42"/>
      <c r="N1530" s="42"/>
      <c r="O1530" s="42"/>
      <c r="P1530" s="42"/>
      <c r="Q1530" s="42"/>
      <c r="R1530" s="42"/>
      <c r="S1530" s="42"/>
      <c r="T1530" s="42"/>
      <c r="U1530" s="42"/>
      <c r="V1530" s="42"/>
      <c r="W1530" s="42"/>
      <c r="X1530" s="42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S1530" s="42"/>
      <c r="AT1530" s="42"/>
      <c r="AU1530" s="42"/>
      <c r="AV1530" s="42"/>
      <c r="AW1530" s="42"/>
      <c r="AX1530" s="42"/>
      <c r="AY1530" s="42"/>
      <c r="AZ1530" s="42"/>
      <c r="BA1530" s="42"/>
      <c r="BB1530" s="42"/>
      <c r="BC1530" s="42"/>
      <c r="BD1530" s="42"/>
      <c r="BE1530" s="42"/>
      <c r="BF1530" s="42"/>
      <c r="BG1530" s="42"/>
      <c r="BH1530" s="42"/>
      <c r="BI1530" s="42"/>
      <c r="BJ1530" s="42"/>
      <c r="BK1530" s="42"/>
      <c r="BL1530" s="42"/>
      <c r="BM1530" s="42"/>
      <c r="BN1530" s="42"/>
      <c r="BO1530" s="42"/>
      <c r="BP1530" s="42"/>
      <c r="BQ1530" s="42"/>
      <c r="BR1530" s="42"/>
      <c r="BS1530" s="42"/>
      <c r="BT1530" s="42"/>
      <c r="BU1530" s="42"/>
      <c r="BV1530" s="42"/>
      <c r="BW1530" s="42"/>
      <c r="BX1530" s="42"/>
      <c r="BY1530" s="42"/>
      <c r="BZ1530" s="42"/>
      <c r="CA1530" s="42"/>
      <c r="CB1530" s="42"/>
      <c r="CC1530" s="42"/>
      <c r="CD1530" s="42"/>
      <c r="CE1530" s="42"/>
      <c r="CF1530" s="42"/>
      <c r="CG1530" s="42"/>
      <c r="CH1530" s="42"/>
      <c r="CI1530" s="42"/>
      <c r="CJ1530" s="42"/>
      <c r="CK1530" s="42"/>
      <c r="CL1530" s="42"/>
      <c r="CM1530" s="42"/>
      <c r="CN1530" s="42"/>
      <c r="CO1530" s="42"/>
      <c r="CP1530" s="42"/>
      <c r="CQ1530" s="42"/>
      <c r="CR1530" s="42"/>
      <c r="CS1530" s="42"/>
      <c r="CT1530" s="42"/>
      <c r="CU1530" s="42"/>
      <c r="CV1530" s="42"/>
    </row>
    <row r="1531" spans="1:100" x14ac:dyDescent="0.45">
      <c r="A1531" s="42"/>
      <c r="B1531" s="42"/>
      <c r="C1531" s="42"/>
      <c r="D1531" s="42"/>
      <c r="E1531" s="42"/>
      <c r="F1531" s="42"/>
      <c r="G1531" s="42"/>
      <c r="H1531" s="42"/>
      <c r="I1531" s="42"/>
      <c r="J1531" s="42"/>
      <c r="K1531" s="42"/>
      <c r="L1531" s="42"/>
      <c r="M1531" s="42"/>
      <c r="N1531" s="42"/>
      <c r="O1531" s="42"/>
      <c r="P1531" s="42"/>
      <c r="Q1531" s="42"/>
      <c r="R1531" s="42"/>
      <c r="S1531" s="42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H1531" s="42"/>
      <c r="BI1531" s="42"/>
      <c r="BJ1531" s="42"/>
      <c r="BK1531" s="42"/>
      <c r="BL1531" s="42"/>
      <c r="BM1531" s="42"/>
      <c r="BN1531" s="42"/>
      <c r="BO1531" s="42"/>
      <c r="BP1531" s="42"/>
      <c r="BQ1531" s="42"/>
      <c r="BR1531" s="42"/>
      <c r="BS1531" s="42"/>
      <c r="BT1531" s="42"/>
      <c r="BU1531" s="42"/>
      <c r="BV1531" s="42"/>
      <c r="BW1531" s="42"/>
      <c r="BX1531" s="42"/>
      <c r="BY1531" s="42"/>
      <c r="BZ1531" s="42"/>
      <c r="CA1531" s="42"/>
      <c r="CB1531" s="42"/>
      <c r="CC1531" s="42"/>
      <c r="CD1531" s="42"/>
      <c r="CE1531" s="42"/>
      <c r="CF1531" s="42"/>
      <c r="CG1531" s="42"/>
      <c r="CH1531" s="42"/>
      <c r="CI1531" s="42"/>
      <c r="CJ1531" s="42"/>
      <c r="CK1531" s="42"/>
      <c r="CL1531" s="42"/>
      <c r="CM1531" s="42"/>
      <c r="CN1531" s="42"/>
      <c r="CO1531" s="42"/>
      <c r="CP1531" s="42"/>
      <c r="CQ1531" s="42"/>
      <c r="CR1531" s="42"/>
      <c r="CS1531" s="42"/>
      <c r="CT1531" s="42"/>
      <c r="CU1531" s="42"/>
      <c r="CV1531" s="42"/>
    </row>
    <row r="1532" spans="1:100" x14ac:dyDescent="0.45">
      <c r="A1532" s="42"/>
      <c r="B1532" s="42"/>
      <c r="C1532" s="42"/>
      <c r="D1532" s="42"/>
      <c r="E1532" s="42"/>
      <c r="F1532" s="42"/>
      <c r="G1532" s="42"/>
      <c r="H1532" s="42"/>
      <c r="I1532" s="42"/>
      <c r="J1532" s="42"/>
      <c r="K1532" s="42"/>
      <c r="L1532" s="42"/>
      <c r="M1532" s="42"/>
      <c r="N1532" s="42"/>
      <c r="O1532" s="42"/>
      <c r="P1532" s="42"/>
      <c r="Q1532" s="42"/>
      <c r="R1532" s="42"/>
      <c r="S1532" s="42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S1532" s="42"/>
      <c r="AT1532" s="42"/>
      <c r="AU1532" s="42"/>
      <c r="AV1532" s="42"/>
      <c r="AW1532" s="42"/>
      <c r="AX1532" s="42"/>
      <c r="AY1532" s="42"/>
      <c r="AZ1532" s="42"/>
      <c r="BA1532" s="42"/>
      <c r="BB1532" s="42"/>
      <c r="BC1532" s="42"/>
      <c r="BD1532" s="42"/>
      <c r="BE1532" s="42"/>
      <c r="BF1532" s="42"/>
      <c r="BG1532" s="42"/>
      <c r="BH1532" s="42"/>
      <c r="BI1532" s="42"/>
      <c r="BJ1532" s="42"/>
      <c r="BK1532" s="42"/>
      <c r="BL1532" s="42"/>
      <c r="BM1532" s="42"/>
      <c r="BN1532" s="42"/>
      <c r="BO1532" s="42"/>
      <c r="BP1532" s="42"/>
      <c r="BQ1532" s="42"/>
      <c r="BR1532" s="42"/>
      <c r="BS1532" s="42"/>
      <c r="BT1532" s="42"/>
      <c r="BU1532" s="42"/>
      <c r="BV1532" s="42"/>
      <c r="BW1532" s="42"/>
      <c r="BX1532" s="42"/>
      <c r="BY1532" s="42"/>
      <c r="BZ1532" s="42"/>
      <c r="CA1532" s="42"/>
      <c r="CB1532" s="42"/>
      <c r="CC1532" s="42"/>
      <c r="CD1532" s="42"/>
      <c r="CE1532" s="42"/>
      <c r="CF1532" s="42"/>
      <c r="CG1532" s="42"/>
      <c r="CH1532" s="42"/>
      <c r="CI1532" s="42"/>
      <c r="CJ1532" s="42"/>
      <c r="CK1532" s="42"/>
      <c r="CL1532" s="42"/>
      <c r="CM1532" s="42"/>
      <c r="CN1532" s="42"/>
      <c r="CO1532" s="42"/>
      <c r="CP1532" s="42"/>
      <c r="CQ1532" s="42"/>
      <c r="CR1532" s="42"/>
      <c r="CS1532" s="42"/>
      <c r="CT1532" s="42"/>
      <c r="CU1532" s="42"/>
      <c r="CV1532" s="42"/>
    </row>
    <row r="1533" spans="1:100" x14ac:dyDescent="0.45">
      <c r="A1533" s="42"/>
      <c r="B1533" s="42"/>
      <c r="C1533" s="42"/>
      <c r="D1533" s="42"/>
      <c r="E1533" s="42"/>
      <c r="F1533" s="42"/>
      <c r="G1533" s="42"/>
      <c r="H1533" s="42"/>
      <c r="I1533" s="42"/>
      <c r="J1533" s="42"/>
      <c r="K1533" s="42"/>
      <c r="L1533" s="42"/>
      <c r="M1533" s="42"/>
      <c r="N1533" s="42"/>
      <c r="O1533" s="42"/>
      <c r="P1533" s="42"/>
      <c r="Q1533" s="42"/>
      <c r="R1533" s="42"/>
      <c r="S1533" s="42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H1533" s="42"/>
      <c r="BI1533" s="42"/>
      <c r="BJ1533" s="42"/>
      <c r="BK1533" s="42"/>
      <c r="BL1533" s="42"/>
      <c r="BM1533" s="42"/>
      <c r="BN1533" s="42"/>
      <c r="BO1533" s="42"/>
      <c r="BP1533" s="42"/>
      <c r="BQ1533" s="42"/>
      <c r="BR1533" s="42"/>
      <c r="BS1533" s="42"/>
      <c r="BT1533" s="42"/>
      <c r="BU1533" s="42"/>
      <c r="BV1533" s="42"/>
      <c r="BW1533" s="42"/>
      <c r="BX1533" s="42"/>
      <c r="BY1533" s="42"/>
      <c r="BZ1533" s="42"/>
      <c r="CA1533" s="42"/>
      <c r="CB1533" s="42"/>
      <c r="CC1533" s="42"/>
      <c r="CD1533" s="42"/>
      <c r="CE1533" s="42"/>
      <c r="CF1533" s="42"/>
      <c r="CG1533" s="42"/>
      <c r="CH1533" s="42"/>
      <c r="CI1533" s="42"/>
      <c r="CJ1533" s="42"/>
      <c r="CK1533" s="42"/>
      <c r="CL1533" s="42"/>
      <c r="CM1533" s="42"/>
      <c r="CN1533" s="42"/>
      <c r="CO1533" s="42"/>
      <c r="CP1533" s="42"/>
      <c r="CQ1533" s="42"/>
      <c r="CR1533" s="42"/>
      <c r="CS1533" s="42"/>
      <c r="CT1533" s="42"/>
      <c r="CU1533" s="42"/>
      <c r="CV1533" s="42"/>
    </row>
    <row r="1534" spans="1:100" x14ac:dyDescent="0.45">
      <c r="A1534" s="42"/>
      <c r="B1534" s="42"/>
      <c r="C1534" s="42"/>
      <c r="D1534" s="42"/>
      <c r="E1534" s="42"/>
      <c r="F1534" s="42"/>
      <c r="G1534" s="42"/>
      <c r="H1534" s="42"/>
      <c r="I1534" s="42"/>
      <c r="J1534" s="42"/>
      <c r="K1534" s="42"/>
      <c r="L1534" s="42"/>
      <c r="M1534" s="42"/>
      <c r="N1534" s="42"/>
      <c r="O1534" s="42"/>
      <c r="P1534" s="42"/>
      <c r="Q1534" s="42"/>
      <c r="R1534" s="42"/>
      <c r="S1534" s="42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H1534" s="42"/>
      <c r="BI1534" s="42"/>
      <c r="BJ1534" s="42"/>
      <c r="BK1534" s="42"/>
      <c r="BL1534" s="42"/>
      <c r="BM1534" s="42"/>
      <c r="BN1534" s="42"/>
      <c r="BO1534" s="42"/>
      <c r="BP1534" s="42"/>
      <c r="BQ1534" s="42"/>
      <c r="BR1534" s="42"/>
      <c r="BS1534" s="42"/>
      <c r="BT1534" s="42"/>
      <c r="BU1534" s="42"/>
      <c r="BV1534" s="42"/>
      <c r="BW1534" s="42"/>
      <c r="BX1534" s="42"/>
      <c r="BY1534" s="42"/>
      <c r="BZ1534" s="42"/>
      <c r="CA1534" s="42"/>
      <c r="CB1534" s="42"/>
      <c r="CC1534" s="42"/>
      <c r="CD1534" s="42"/>
      <c r="CE1534" s="42"/>
      <c r="CF1534" s="42"/>
      <c r="CG1534" s="42"/>
      <c r="CH1534" s="42"/>
      <c r="CI1534" s="42"/>
      <c r="CJ1534" s="42"/>
      <c r="CK1534" s="42"/>
      <c r="CL1534" s="42"/>
      <c r="CM1534" s="42"/>
      <c r="CN1534" s="42"/>
      <c r="CO1534" s="42"/>
      <c r="CP1534" s="42"/>
      <c r="CQ1534" s="42"/>
      <c r="CR1534" s="42"/>
      <c r="CS1534" s="42"/>
      <c r="CT1534" s="42"/>
      <c r="CU1534" s="42"/>
      <c r="CV1534" s="42"/>
    </row>
    <row r="1535" spans="1:100" x14ac:dyDescent="0.45">
      <c r="A1535" s="42"/>
      <c r="B1535" s="42"/>
      <c r="C1535" s="42"/>
      <c r="D1535" s="42"/>
      <c r="E1535" s="42"/>
      <c r="F1535" s="42"/>
      <c r="G1535" s="42"/>
      <c r="H1535" s="42"/>
      <c r="I1535" s="42"/>
      <c r="J1535" s="42"/>
      <c r="K1535" s="42"/>
      <c r="L1535" s="42"/>
      <c r="M1535" s="42"/>
      <c r="N1535" s="42"/>
      <c r="O1535" s="42"/>
      <c r="P1535" s="42"/>
      <c r="Q1535" s="42"/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H1535" s="42"/>
      <c r="BI1535" s="42"/>
      <c r="BJ1535" s="42"/>
      <c r="BK1535" s="42"/>
      <c r="BL1535" s="42"/>
      <c r="BM1535" s="42"/>
      <c r="BN1535" s="42"/>
      <c r="BO1535" s="42"/>
      <c r="BP1535" s="42"/>
      <c r="BQ1535" s="42"/>
      <c r="BR1535" s="42"/>
      <c r="BS1535" s="42"/>
      <c r="BT1535" s="42"/>
      <c r="BU1535" s="42"/>
      <c r="BV1535" s="42"/>
      <c r="BW1535" s="42"/>
      <c r="BX1535" s="42"/>
      <c r="BY1535" s="42"/>
      <c r="BZ1535" s="42"/>
      <c r="CA1535" s="42"/>
      <c r="CB1535" s="42"/>
      <c r="CC1535" s="42"/>
      <c r="CD1535" s="42"/>
      <c r="CE1535" s="42"/>
      <c r="CF1535" s="42"/>
      <c r="CG1535" s="42"/>
      <c r="CH1535" s="42"/>
      <c r="CI1535" s="42"/>
      <c r="CJ1535" s="42"/>
      <c r="CK1535" s="42"/>
      <c r="CL1535" s="42"/>
      <c r="CM1535" s="42"/>
      <c r="CN1535" s="42"/>
      <c r="CO1535" s="42"/>
      <c r="CP1535" s="42"/>
      <c r="CQ1535" s="42"/>
      <c r="CR1535" s="42"/>
      <c r="CS1535" s="42"/>
      <c r="CT1535" s="42"/>
      <c r="CU1535" s="42"/>
      <c r="CV1535" s="42"/>
    </row>
    <row r="1536" spans="1:100" x14ac:dyDescent="0.45">
      <c r="A1536" s="42"/>
      <c r="B1536" s="42"/>
      <c r="C1536" s="42"/>
      <c r="D1536" s="42"/>
      <c r="E1536" s="42"/>
      <c r="F1536" s="42"/>
      <c r="G1536" s="42"/>
      <c r="H1536" s="42"/>
      <c r="I1536" s="42"/>
      <c r="J1536" s="42"/>
      <c r="K1536" s="42"/>
      <c r="L1536" s="42"/>
      <c r="M1536" s="42"/>
      <c r="N1536" s="42"/>
      <c r="O1536" s="42"/>
      <c r="P1536" s="42"/>
      <c r="Q1536" s="42"/>
      <c r="R1536" s="42"/>
      <c r="S1536" s="42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H1536" s="42"/>
      <c r="BI1536" s="42"/>
      <c r="BJ1536" s="42"/>
      <c r="BK1536" s="42"/>
      <c r="BL1536" s="42"/>
      <c r="BM1536" s="42"/>
      <c r="BN1536" s="42"/>
      <c r="BO1536" s="42"/>
      <c r="BP1536" s="42"/>
      <c r="BQ1536" s="42"/>
      <c r="BR1536" s="42"/>
      <c r="BS1536" s="42"/>
      <c r="BT1536" s="42"/>
      <c r="BU1536" s="42"/>
      <c r="BV1536" s="42"/>
      <c r="BW1536" s="42"/>
      <c r="BX1536" s="42"/>
      <c r="BY1536" s="42"/>
      <c r="BZ1536" s="42"/>
      <c r="CA1536" s="42"/>
      <c r="CB1536" s="42"/>
      <c r="CC1536" s="42"/>
      <c r="CD1536" s="42"/>
      <c r="CE1536" s="42"/>
      <c r="CF1536" s="42"/>
      <c r="CG1536" s="42"/>
      <c r="CH1536" s="42"/>
      <c r="CI1536" s="42"/>
      <c r="CJ1536" s="42"/>
      <c r="CK1536" s="42"/>
      <c r="CL1536" s="42"/>
      <c r="CM1536" s="42"/>
      <c r="CN1536" s="42"/>
      <c r="CO1536" s="42"/>
      <c r="CP1536" s="42"/>
      <c r="CQ1536" s="42"/>
      <c r="CR1536" s="42"/>
      <c r="CS1536" s="42"/>
      <c r="CT1536" s="42"/>
      <c r="CU1536" s="42"/>
      <c r="CV1536" s="42"/>
    </row>
    <row r="1537" spans="1:100" x14ac:dyDescent="0.45">
      <c r="A1537" s="42"/>
      <c r="B1537" s="42"/>
      <c r="C1537" s="42"/>
      <c r="D1537" s="42"/>
      <c r="E1537" s="42"/>
      <c r="F1537" s="42"/>
      <c r="G1537" s="42"/>
      <c r="H1537" s="42"/>
      <c r="I1537" s="42"/>
      <c r="J1537" s="42"/>
      <c r="K1537" s="42"/>
      <c r="L1537" s="42"/>
      <c r="M1537" s="42"/>
      <c r="N1537" s="42"/>
      <c r="O1537" s="42"/>
      <c r="P1537" s="42"/>
      <c r="Q1537" s="42"/>
      <c r="R1537" s="42"/>
      <c r="S1537" s="42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S1537" s="42"/>
      <c r="AT1537" s="42"/>
      <c r="AU1537" s="42"/>
      <c r="AV1537" s="42"/>
      <c r="AW1537" s="42"/>
      <c r="AX1537" s="42"/>
      <c r="AY1537" s="42"/>
      <c r="AZ1537" s="42"/>
      <c r="BA1537" s="42"/>
      <c r="BB1537" s="42"/>
      <c r="BC1537" s="42"/>
      <c r="BD1537" s="42"/>
      <c r="BE1537" s="42"/>
      <c r="BF1537" s="42"/>
      <c r="BG1537" s="42"/>
      <c r="BH1537" s="42"/>
      <c r="BI1537" s="42"/>
      <c r="BJ1537" s="42"/>
      <c r="BK1537" s="42"/>
      <c r="BL1537" s="42"/>
      <c r="BM1537" s="42"/>
      <c r="BN1537" s="42"/>
      <c r="BO1537" s="42"/>
      <c r="BP1537" s="42"/>
      <c r="BQ1537" s="42"/>
      <c r="BR1537" s="42"/>
      <c r="BS1537" s="42"/>
      <c r="BT1537" s="42"/>
      <c r="BU1537" s="42"/>
      <c r="BV1537" s="42"/>
      <c r="BW1537" s="42"/>
      <c r="BX1537" s="42"/>
      <c r="BY1537" s="42"/>
      <c r="BZ1537" s="42"/>
      <c r="CA1537" s="42"/>
      <c r="CB1537" s="42"/>
      <c r="CC1537" s="42"/>
      <c r="CD1537" s="42"/>
      <c r="CE1537" s="42"/>
      <c r="CF1537" s="42"/>
      <c r="CG1537" s="42"/>
      <c r="CH1537" s="42"/>
      <c r="CI1537" s="42"/>
      <c r="CJ1537" s="42"/>
      <c r="CK1537" s="42"/>
      <c r="CL1537" s="42"/>
      <c r="CM1537" s="42"/>
      <c r="CN1537" s="42"/>
      <c r="CO1537" s="42"/>
      <c r="CP1537" s="42"/>
      <c r="CQ1537" s="42"/>
      <c r="CR1537" s="42"/>
      <c r="CS1537" s="42"/>
      <c r="CT1537" s="42"/>
      <c r="CU1537" s="42"/>
      <c r="CV1537" s="42"/>
    </row>
    <row r="1538" spans="1:100" x14ac:dyDescent="0.45">
      <c r="A1538" s="42"/>
      <c r="B1538" s="42"/>
      <c r="C1538" s="42"/>
      <c r="D1538" s="42"/>
      <c r="E1538" s="42"/>
      <c r="F1538" s="42"/>
      <c r="G1538" s="42"/>
      <c r="H1538" s="42"/>
      <c r="I1538" s="42"/>
      <c r="J1538" s="42"/>
      <c r="K1538" s="42"/>
      <c r="L1538" s="42"/>
      <c r="M1538" s="42"/>
      <c r="N1538" s="42"/>
      <c r="O1538" s="42"/>
      <c r="P1538" s="42"/>
      <c r="Q1538" s="42"/>
      <c r="R1538" s="42"/>
      <c r="S1538" s="42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H1538" s="42"/>
      <c r="BI1538" s="42"/>
      <c r="BJ1538" s="42"/>
      <c r="BK1538" s="42"/>
      <c r="BL1538" s="42"/>
      <c r="BM1538" s="42"/>
      <c r="BN1538" s="42"/>
      <c r="BO1538" s="42"/>
      <c r="BP1538" s="42"/>
      <c r="BQ1538" s="42"/>
      <c r="BR1538" s="42"/>
      <c r="BS1538" s="42"/>
      <c r="BT1538" s="42"/>
      <c r="BU1538" s="42"/>
      <c r="BV1538" s="42"/>
      <c r="BW1538" s="42"/>
      <c r="BX1538" s="42"/>
      <c r="BY1538" s="42"/>
      <c r="BZ1538" s="42"/>
      <c r="CA1538" s="42"/>
      <c r="CB1538" s="42"/>
      <c r="CC1538" s="42"/>
      <c r="CD1538" s="42"/>
      <c r="CE1538" s="42"/>
      <c r="CF1538" s="42"/>
      <c r="CG1538" s="42"/>
      <c r="CH1538" s="42"/>
      <c r="CI1538" s="42"/>
      <c r="CJ1538" s="42"/>
      <c r="CK1538" s="42"/>
      <c r="CL1538" s="42"/>
      <c r="CM1538" s="42"/>
      <c r="CN1538" s="42"/>
      <c r="CO1538" s="42"/>
      <c r="CP1538" s="42"/>
      <c r="CQ1538" s="42"/>
      <c r="CR1538" s="42"/>
      <c r="CS1538" s="42"/>
      <c r="CT1538" s="42"/>
      <c r="CU1538" s="42"/>
      <c r="CV1538" s="42"/>
    </row>
    <row r="1539" spans="1:100" x14ac:dyDescent="0.45">
      <c r="A1539" s="42"/>
      <c r="B1539" s="42"/>
      <c r="C1539" s="42"/>
      <c r="D1539" s="42"/>
      <c r="E1539" s="42"/>
      <c r="F1539" s="42"/>
      <c r="G1539" s="42"/>
      <c r="H1539" s="42"/>
      <c r="I1539" s="42"/>
      <c r="J1539" s="42"/>
      <c r="K1539" s="42"/>
      <c r="L1539" s="42"/>
      <c r="M1539" s="42"/>
      <c r="N1539" s="42"/>
      <c r="O1539" s="42"/>
      <c r="P1539" s="42"/>
      <c r="Q1539" s="42"/>
      <c r="R1539" s="42"/>
      <c r="S1539" s="42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H1539" s="42"/>
      <c r="BI1539" s="42"/>
      <c r="BJ1539" s="42"/>
      <c r="BK1539" s="42"/>
      <c r="BL1539" s="42"/>
      <c r="BM1539" s="42"/>
      <c r="BN1539" s="42"/>
      <c r="BO1539" s="42"/>
      <c r="BP1539" s="42"/>
      <c r="BQ1539" s="42"/>
      <c r="BR1539" s="42"/>
      <c r="BS1539" s="42"/>
      <c r="BT1539" s="42"/>
      <c r="BU1539" s="42"/>
      <c r="BV1539" s="42"/>
      <c r="BW1539" s="42"/>
      <c r="BX1539" s="42"/>
      <c r="BY1539" s="42"/>
      <c r="BZ1539" s="42"/>
      <c r="CA1539" s="42"/>
      <c r="CB1539" s="42"/>
      <c r="CC1539" s="42"/>
      <c r="CD1539" s="42"/>
      <c r="CE1539" s="42"/>
      <c r="CF1539" s="42"/>
      <c r="CG1539" s="42"/>
      <c r="CH1539" s="42"/>
      <c r="CI1539" s="42"/>
      <c r="CJ1539" s="42"/>
      <c r="CK1539" s="42"/>
      <c r="CL1539" s="42"/>
      <c r="CM1539" s="42"/>
      <c r="CN1539" s="42"/>
      <c r="CO1539" s="42"/>
      <c r="CP1539" s="42"/>
      <c r="CQ1539" s="42"/>
      <c r="CR1539" s="42"/>
      <c r="CS1539" s="42"/>
      <c r="CT1539" s="42"/>
      <c r="CU1539" s="42"/>
      <c r="CV1539" s="42"/>
    </row>
    <row r="1540" spans="1:100" x14ac:dyDescent="0.45">
      <c r="A1540" s="42"/>
      <c r="B1540" s="42"/>
      <c r="C1540" s="42"/>
      <c r="D1540" s="42"/>
      <c r="E1540" s="42"/>
      <c r="F1540" s="42"/>
      <c r="G1540" s="42"/>
      <c r="H1540" s="42"/>
      <c r="I1540" s="42"/>
      <c r="J1540" s="42"/>
      <c r="K1540" s="42"/>
      <c r="L1540" s="42"/>
      <c r="M1540" s="42"/>
      <c r="N1540" s="42"/>
      <c r="O1540" s="42"/>
      <c r="P1540" s="42"/>
      <c r="Q1540" s="42"/>
      <c r="R1540" s="42"/>
      <c r="S1540" s="42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H1540" s="42"/>
      <c r="BI1540" s="42"/>
      <c r="BJ1540" s="42"/>
      <c r="BK1540" s="42"/>
      <c r="BL1540" s="42"/>
      <c r="BM1540" s="42"/>
      <c r="BN1540" s="42"/>
      <c r="BO1540" s="42"/>
      <c r="BP1540" s="42"/>
      <c r="BQ1540" s="42"/>
      <c r="BR1540" s="42"/>
      <c r="BS1540" s="42"/>
      <c r="BT1540" s="42"/>
      <c r="BU1540" s="42"/>
      <c r="BV1540" s="42"/>
      <c r="BW1540" s="42"/>
      <c r="BX1540" s="42"/>
      <c r="BY1540" s="42"/>
      <c r="BZ1540" s="42"/>
      <c r="CA1540" s="42"/>
      <c r="CB1540" s="42"/>
      <c r="CC1540" s="42"/>
      <c r="CD1540" s="42"/>
      <c r="CE1540" s="42"/>
      <c r="CF1540" s="42"/>
      <c r="CG1540" s="42"/>
      <c r="CH1540" s="42"/>
      <c r="CI1540" s="42"/>
      <c r="CJ1540" s="42"/>
      <c r="CK1540" s="42"/>
      <c r="CL1540" s="42"/>
      <c r="CM1540" s="42"/>
      <c r="CN1540" s="42"/>
      <c r="CO1540" s="42"/>
      <c r="CP1540" s="42"/>
      <c r="CQ1540" s="42"/>
      <c r="CR1540" s="42"/>
      <c r="CS1540" s="42"/>
      <c r="CT1540" s="42"/>
      <c r="CU1540" s="42"/>
      <c r="CV1540" s="42"/>
    </row>
    <row r="1541" spans="1:100" x14ac:dyDescent="0.45">
      <c r="A1541" s="42"/>
      <c r="B1541" s="42"/>
      <c r="C1541" s="42"/>
      <c r="D1541" s="42"/>
      <c r="E1541" s="42"/>
      <c r="F1541" s="42"/>
      <c r="G1541" s="42"/>
      <c r="H1541" s="42"/>
      <c r="I1541" s="42"/>
      <c r="J1541" s="42"/>
      <c r="K1541" s="42"/>
      <c r="L1541" s="42"/>
      <c r="M1541" s="42"/>
      <c r="N1541" s="42"/>
      <c r="O1541" s="42"/>
      <c r="P1541" s="42"/>
      <c r="Q1541" s="42"/>
      <c r="R1541" s="42"/>
      <c r="S1541" s="42"/>
      <c r="T1541" s="42"/>
      <c r="U1541" s="42"/>
      <c r="V1541" s="42"/>
      <c r="W1541" s="42"/>
      <c r="X1541" s="42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S1541" s="42"/>
      <c r="AT1541" s="42"/>
      <c r="AU1541" s="42"/>
      <c r="AV1541" s="42"/>
      <c r="AW1541" s="42"/>
      <c r="AX1541" s="42"/>
      <c r="AY1541" s="42"/>
      <c r="AZ1541" s="42"/>
      <c r="BA1541" s="42"/>
      <c r="BB1541" s="42"/>
      <c r="BC1541" s="42"/>
      <c r="BD1541" s="42"/>
      <c r="BE1541" s="42"/>
      <c r="BF1541" s="42"/>
      <c r="BG1541" s="42"/>
      <c r="BH1541" s="42"/>
      <c r="BI1541" s="42"/>
      <c r="BJ1541" s="42"/>
      <c r="BK1541" s="42"/>
      <c r="BL1541" s="42"/>
      <c r="BM1541" s="42"/>
      <c r="BN1541" s="42"/>
      <c r="BO1541" s="42"/>
      <c r="BP1541" s="42"/>
      <c r="BQ1541" s="42"/>
      <c r="BR1541" s="42"/>
      <c r="BS1541" s="42"/>
      <c r="BT1541" s="42"/>
      <c r="BU1541" s="42"/>
      <c r="BV1541" s="42"/>
      <c r="BW1541" s="42"/>
      <c r="BX1541" s="42"/>
      <c r="BY1541" s="42"/>
      <c r="BZ1541" s="42"/>
      <c r="CA1541" s="42"/>
      <c r="CB1541" s="42"/>
      <c r="CC1541" s="42"/>
      <c r="CD1541" s="42"/>
      <c r="CE1541" s="42"/>
      <c r="CF1541" s="42"/>
      <c r="CG1541" s="42"/>
      <c r="CH1541" s="42"/>
      <c r="CI1541" s="42"/>
      <c r="CJ1541" s="42"/>
      <c r="CK1541" s="42"/>
      <c r="CL1541" s="42"/>
      <c r="CM1541" s="42"/>
      <c r="CN1541" s="42"/>
      <c r="CO1541" s="42"/>
      <c r="CP1541" s="42"/>
      <c r="CQ1541" s="42"/>
      <c r="CR1541" s="42"/>
      <c r="CS1541" s="42"/>
      <c r="CT1541" s="42"/>
      <c r="CU1541" s="42"/>
      <c r="CV1541" s="42"/>
    </row>
    <row r="1542" spans="1:100" x14ac:dyDescent="0.45">
      <c r="A1542" s="42"/>
      <c r="B1542" s="42"/>
      <c r="C1542" s="42"/>
      <c r="D1542" s="42"/>
      <c r="E1542" s="42"/>
      <c r="F1542" s="42"/>
      <c r="G1542" s="42"/>
      <c r="H1542" s="42"/>
      <c r="I1542" s="42"/>
      <c r="J1542" s="42"/>
      <c r="K1542" s="42"/>
      <c r="L1542" s="42"/>
      <c r="M1542" s="42"/>
      <c r="N1542" s="42"/>
      <c r="O1542" s="42"/>
      <c r="P1542" s="42"/>
      <c r="Q1542" s="42"/>
      <c r="R1542" s="42"/>
      <c r="S1542" s="42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H1542" s="42"/>
      <c r="BI1542" s="42"/>
      <c r="BJ1542" s="42"/>
      <c r="BK1542" s="42"/>
      <c r="BL1542" s="42"/>
      <c r="BM1542" s="42"/>
      <c r="BN1542" s="42"/>
      <c r="BO1542" s="42"/>
      <c r="BP1542" s="42"/>
      <c r="BQ1542" s="42"/>
      <c r="BR1542" s="42"/>
      <c r="BS1542" s="42"/>
      <c r="BT1542" s="42"/>
      <c r="BU1542" s="42"/>
      <c r="BV1542" s="42"/>
      <c r="BW1542" s="42"/>
      <c r="BX1542" s="42"/>
      <c r="BY1542" s="42"/>
      <c r="BZ1542" s="42"/>
      <c r="CA1542" s="42"/>
      <c r="CB1542" s="42"/>
      <c r="CC1542" s="42"/>
      <c r="CD1542" s="42"/>
      <c r="CE1542" s="42"/>
      <c r="CF1542" s="42"/>
      <c r="CG1542" s="42"/>
      <c r="CH1542" s="42"/>
      <c r="CI1542" s="42"/>
      <c r="CJ1542" s="42"/>
      <c r="CK1542" s="42"/>
      <c r="CL1542" s="42"/>
      <c r="CM1542" s="42"/>
      <c r="CN1542" s="42"/>
      <c r="CO1542" s="42"/>
      <c r="CP1542" s="42"/>
      <c r="CQ1542" s="42"/>
      <c r="CR1542" s="42"/>
      <c r="CS1542" s="42"/>
      <c r="CT1542" s="42"/>
      <c r="CU1542" s="42"/>
      <c r="CV1542" s="42"/>
    </row>
    <row r="1543" spans="1:100" x14ac:dyDescent="0.45">
      <c r="A1543" s="42"/>
      <c r="B1543" s="42"/>
      <c r="C1543" s="42"/>
      <c r="D1543" s="42"/>
      <c r="E1543" s="42"/>
      <c r="F1543" s="42"/>
      <c r="G1543" s="42"/>
      <c r="H1543" s="42"/>
      <c r="I1543" s="42"/>
      <c r="J1543" s="42"/>
      <c r="K1543" s="42"/>
      <c r="L1543" s="42"/>
      <c r="M1543" s="42"/>
      <c r="N1543" s="42"/>
      <c r="O1543" s="42"/>
      <c r="P1543" s="42"/>
      <c r="Q1543" s="42"/>
      <c r="R1543" s="42"/>
      <c r="S1543" s="42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H1543" s="42"/>
      <c r="BI1543" s="42"/>
      <c r="BJ1543" s="42"/>
      <c r="BK1543" s="42"/>
      <c r="BL1543" s="42"/>
      <c r="BM1543" s="42"/>
      <c r="BN1543" s="42"/>
      <c r="BO1543" s="42"/>
      <c r="BP1543" s="42"/>
      <c r="BQ1543" s="42"/>
      <c r="BR1543" s="42"/>
      <c r="BS1543" s="42"/>
      <c r="BT1543" s="42"/>
      <c r="BU1543" s="42"/>
      <c r="BV1543" s="42"/>
      <c r="BW1543" s="42"/>
      <c r="BX1543" s="42"/>
      <c r="BY1543" s="42"/>
      <c r="BZ1543" s="42"/>
      <c r="CA1543" s="42"/>
      <c r="CB1543" s="42"/>
      <c r="CC1543" s="42"/>
      <c r="CD1543" s="42"/>
      <c r="CE1543" s="42"/>
      <c r="CF1543" s="42"/>
      <c r="CG1543" s="42"/>
      <c r="CH1543" s="42"/>
      <c r="CI1543" s="42"/>
      <c r="CJ1543" s="42"/>
      <c r="CK1543" s="42"/>
      <c r="CL1543" s="42"/>
      <c r="CM1543" s="42"/>
      <c r="CN1543" s="42"/>
      <c r="CO1543" s="42"/>
      <c r="CP1543" s="42"/>
      <c r="CQ1543" s="42"/>
      <c r="CR1543" s="42"/>
      <c r="CS1543" s="42"/>
      <c r="CT1543" s="42"/>
      <c r="CU1543" s="42"/>
      <c r="CV1543" s="42"/>
    </row>
    <row r="1544" spans="1:100" x14ac:dyDescent="0.45">
      <c r="A1544" s="42"/>
      <c r="B1544" s="42"/>
      <c r="C1544" s="42"/>
      <c r="D1544" s="42"/>
      <c r="E1544" s="42"/>
      <c r="F1544" s="42"/>
      <c r="G1544" s="42"/>
      <c r="H1544" s="42"/>
      <c r="I1544" s="42"/>
      <c r="J1544" s="42"/>
      <c r="K1544" s="42"/>
      <c r="L1544" s="42"/>
      <c r="M1544" s="42"/>
      <c r="N1544" s="42"/>
      <c r="O1544" s="42"/>
      <c r="P1544" s="42"/>
      <c r="Q1544" s="42"/>
      <c r="R1544" s="42"/>
      <c r="S1544" s="42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H1544" s="42"/>
      <c r="BI1544" s="42"/>
      <c r="BJ1544" s="42"/>
      <c r="BK1544" s="42"/>
      <c r="BL1544" s="42"/>
      <c r="BM1544" s="42"/>
      <c r="BN1544" s="42"/>
      <c r="BO1544" s="42"/>
      <c r="BP1544" s="42"/>
      <c r="BQ1544" s="42"/>
      <c r="BR1544" s="42"/>
      <c r="BS1544" s="42"/>
      <c r="BT1544" s="42"/>
      <c r="BU1544" s="42"/>
      <c r="BV1544" s="42"/>
      <c r="BW1544" s="42"/>
      <c r="BX1544" s="42"/>
      <c r="BY1544" s="42"/>
      <c r="BZ1544" s="42"/>
      <c r="CA1544" s="42"/>
      <c r="CB1544" s="42"/>
      <c r="CC1544" s="42"/>
      <c r="CD1544" s="42"/>
      <c r="CE1544" s="42"/>
      <c r="CF1544" s="42"/>
      <c r="CG1544" s="42"/>
      <c r="CH1544" s="42"/>
      <c r="CI1544" s="42"/>
      <c r="CJ1544" s="42"/>
      <c r="CK1544" s="42"/>
      <c r="CL1544" s="42"/>
      <c r="CM1544" s="42"/>
      <c r="CN1544" s="42"/>
      <c r="CO1544" s="42"/>
      <c r="CP1544" s="42"/>
      <c r="CQ1544" s="42"/>
      <c r="CR1544" s="42"/>
      <c r="CS1544" s="42"/>
      <c r="CT1544" s="42"/>
      <c r="CU1544" s="42"/>
      <c r="CV1544" s="42"/>
    </row>
    <row r="1545" spans="1:100" x14ac:dyDescent="0.45">
      <c r="A1545" s="42"/>
      <c r="B1545" s="42"/>
      <c r="C1545" s="42"/>
      <c r="D1545" s="42"/>
      <c r="E1545" s="42"/>
      <c r="F1545" s="42"/>
      <c r="G1545" s="42"/>
      <c r="H1545" s="42"/>
      <c r="I1545" s="42"/>
      <c r="J1545" s="42"/>
      <c r="K1545" s="42"/>
      <c r="L1545" s="42"/>
      <c r="M1545" s="42"/>
      <c r="N1545" s="42"/>
      <c r="O1545" s="42"/>
      <c r="P1545" s="42"/>
      <c r="Q1545" s="42"/>
      <c r="R1545" s="42"/>
      <c r="S1545" s="42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H1545" s="42"/>
      <c r="BI1545" s="42"/>
      <c r="BJ1545" s="42"/>
      <c r="BK1545" s="42"/>
      <c r="BL1545" s="42"/>
      <c r="BM1545" s="42"/>
      <c r="BN1545" s="42"/>
      <c r="BO1545" s="42"/>
      <c r="BP1545" s="42"/>
      <c r="BQ1545" s="42"/>
      <c r="BR1545" s="42"/>
      <c r="BS1545" s="42"/>
      <c r="BT1545" s="42"/>
      <c r="BU1545" s="42"/>
      <c r="BV1545" s="42"/>
      <c r="BW1545" s="42"/>
      <c r="BX1545" s="42"/>
      <c r="BY1545" s="42"/>
      <c r="BZ1545" s="42"/>
      <c r="CA1545" s="42"/>
      <c r="CB1545" s="42"/>
      <c r="CC1545" s="42"/>
      <c r="CD1545" s="42"/>
      <c r="CE1545" s="42"/>
      <c r="CF1545" s="42"/>
      <c r="CG1545" s="42"/>
      <c r="CH1545" s="42"/>
      <c r="CI1545" s="42"/>
      <c r="CJ1545" s="42"/>
      <c r="CK1545" s="42"/>
      <c r="CL1545" s="42"/>
      <c r="CM1545" s="42"/>
      <c r="CN1545" s="42"/>
      <c r="CO1545" s="42"/>
      <c r="CP1545" s="42"/>
      <c r="CQ1545" s="42"/>
      <c r="CR1545" s="42"/>
      <c r="CS1545" s="42"/>
      <c r="CT1545" s="42"/>
      <c r="CU1545" s="42"/>
      <c r="CV1545" s="42"/>
    </row>
    <row r="1546" spans="1:100" x14ac:dyDescent="0.45">
      <c r="A1546" s="42"/>
      <c r="B1546" s="42"/>
      <c r="C1546" s="42"/>
      <c r="D1546" s="42"/>
      <c r="E1546" s="42"/>
      <c r="F1546" s="42"/>
      <c r="G1546" s="42"/>
      <c r="H1546" s="42"/>
      <c r="I1546" s="42"/>
      <c r="J1546" s="42"/>
      <c r="K1546" s="42"/>
      <c r="L1546" s="42"/>
      <c r="M1546" s="42"/>
      <c r="N1546" s="42"/>
      <c r="O1546" s="42"/>
      <c r="P1546" s="42"/>
      <c r="Q1546" s="42"/>
      <c r="R1546" s="42"/>
      <c r="S1546" s="42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S1546" s="42"/>
      <c r="AT1546" s="42"/>
      <c r="AU1546" s="42"/>
      <c r="AV1546" s="42"/>
      <c r="AW1546" s="42"/>
      <c r="AX1546" s="42"/>
      <c r="AY1546" s="42"/>
      <c r="AZ1546" s="42"/>
      <c r="BA1546" s="42"/>
      <c r="BB1546" s="42"/>
      <c r="BC1546" s="42"/>
      <c r="BD1546" s="42"/>
      <c r="BE1546" s="42"/>
      <c r="BF1546" s="42"/>
      <c r="BG1546" s="42"/>
      <c r="BH1546" s="42"/>
      <c r="BI1546" s="42"/>
      <c r="BJ1546" s="42"/>
      <c r="BK1546" s="42"/>
      <c r="BL1546" s="42"/>
      <c r="BM1546" s="42"/>
      <c r="BN1546" s="42"/>
      <c r="BO1546" s="42"/>
      <c r="BP1546" s="42"/>
      <c r="BQ1546" s="42"/>
      <c r="BR1546" s="42"/>
      <c r="BS1546" s="42"/>
      <c r="BT1546" s="42"/>
      <c r="BU1546" s="42"/>
      <c r="BV1546" s="42"/>
      <c r="BW1546" s="42"/>
      <c r="BX1546" s="42"/>
      <c r="BY1546" s="42"/>
      <c r="BZ1546" s="42"/>
      <c r="CA1546" s="42"/>
      <c r="CB1546" s="42"/>
      <c r="CC1546" s="42"/>
      <c r="CD1546" s="42"/>
      <c r="CE1546" s="42"/>
      <c r="CF1546" s="42"/>
      <c r="CG1546" s="42"/>
      <c r="CH1546" s="42"/>
      <c r="CI1546" s="42"/>
      <c r="CJ1546" s="42"/>
      <c r="CK1546" s="42"/>
      <c r="CL1546" s="42"/>
      <c r="CM1546" s="42"/>
      <c r="CN1546" s="42"/>
      <c r="CO1546" s="42"/>
      <c r="CP1546" s="42"/>
      <c r="CQ1546" s="42"/>
      <c r="CR1546" s="42"/>
      <c r="CS1546" s="42"/>
      <c r="CT1546" s="42"/>
      <c r="CU1546" s="42"/>
      <c r="CV1546" s="42"/>
    </row>
    <row r="1547" spans="1:100" x14ac:dyDescent="0.45">
      <c r="A1547" s="42"/>
      <c r="B1547" s="42"/>
      <c r="C1547" s="42"/>
      <c r="D1547" s="42"/>
      <c r="E1547" s="42"/>
      <c r="F1547" s="42"/>
      <c r="G1547" s="42"/>
      <c r="H1547" s="42"/>
      <c r="I1547" s="42"/>
      <c r="J1547" s="42"/>
      <c r="K1547" s="42"/>
      <c r="L1547" s="42"/>
      <c r="M1547" s="42"/>
      <c r="N1547" s="42"/>
      <c r="O1547" s="42"/>
      <c r="P1547" s="42"/>
      <c r="Q1547" s="42"/>
      <c r="R1547" s="42"/>
      <c r="S1547" s="42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S1547" s="42"/>
      <c r="AT1547" s="42"/>
      <c r="AU1547" s="42"/>
      <c r="AV1547" s="42"/>
      <c r="AW1547" s="42"/>
      <c r="AX1547" s="42"/>
      <c r="AY1547" s="42"/>
      <c r="AZ1547" s="42"/>
      <c r="BA1547" s="42"/>
      <c r="BB1547" s="42"/>
      <c r="BC1547" s="42"/>
      <c r="BD1547" s="42"/>
      <c r="BE1547" s="42"/>
      <c r="BF1547" s="42"/>
      <c r="BG1547" s="42"/>
      <c r="BH1547" s="42"/>
      <c r="BI1547" s="42"/>
      <c r="BJ1547" s="42"/>
      <c r="BK1547" s="42"/>
      <c r="BL1547" s="42"/>
      <c r="BM1547" s="42"/>
      <c r="BN1547" s="42"/>
      <c r="BO1547" s="42"/>
      <c r="BP1547" s="42"/>
      <c r="BQ1547" s="42"/>
      <c r="BR1547" s="42"/>
      <c r="BS1547" s="42"/>
      <c r="BT1547" s="42"/>
      <c r="BU1547" s="42"/>
      <c r="BV1547" s="42"/>
      <c r="BW1547" s="42"/>
      <c r="BX1547" s="42"/>
      <c r="BY1547" s="42"/>
      <c r="BZ1547" s="42"/>
      <c r="CA1547" s="42"/>
      <c r="CB1547" s="42"/>
      <c r="CC1547" s="42"/>
      <c r="CD1547" s="42"/>
      <c r="CE1547" s="42"/>
      <c r="CF1547" s="42"/>
      <c r="CG1547" s="42"/>
      <c r="CH1547" s="42"/>
      <c r="CI1547" s="42"/>
      <c r="CJ1547" s="42"/>
      <c r="CK1547" s="42"/>
      <c r="CL1547" s="42"/>
      <c r="CM1547" s="42"/>
      <c r="CN1547" s="42"/>
      <c r="CO1547" s="42"/>
      <c r="CP1547" s="42"/>
      <c r="CQ1547" s="42"/>
      <c r="CR1547" s="42"/>
      <c r="CS1547" s="42"/>
      <c r="CT1547" s="42"/>
      <c r="CU1547" s="42"/>
      <c r="CV1547" s="42"/>
    </row>
    <row r="1548" spans="1:100" x14ac:dyDescent="0.45">
      <c r="A1548" s="42"/>
      <c r="B1548" s="42"/>
      <c r="C1548" s="42"/>
      <c r="D1548" s="42"/>
      <c r="E1548" s="42"/>
      <c r="F1548" s="42"/>
      <c r="G1548" s="42"/>
      <c r="H1548" s="42"/>
      <c r="I1548" s="42"/>
      <c r="J1548" s="42"/>
      <c r="K1548" s="42"/>
      <c r="L1548" s="42"/>
      <c r="M1548" s="42"/>
      <c r="N1548" s="42"/>
      <c r="O1548" s="42"/>
      <c r="P1548" s="42"/>
      <c r="Q1548" s="42"/>
      <c r="R1548" s="42"/>
      <c r="S1548" s="42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S1548" s="42"/>
      <c r="AT1548" s="42"/>
      <c r="AU1548" s="42"/>
      <c r="AV1548" s="42"/>
      <c r="AW1548" s="42"/>
      <c r="AX1548" s="42"/>
      <c r="AY1548" s="42"/>
      <c r="AZ1548" s="42"/>
      <c r="BA1548" s="42"/>
      <c r="BB1548" s="42"/>
      <c r="BC1548" s="42"/>
      <c r="BD1548" s="42"/>
      <c r="BE1548" s="42"/>
      <c r="BF1548" s="42"/>
      <c r="BG1548" s="42"/>
      <c r="BH1548" s="42"/>
      <c r="BI1548" s="42"/>
      <c r="BJ1548" s="42"/>
      <c r="BK1548" s="42"/>
      <c r="BL1548" s="42"/>
      <c r="BM1548" s="42"/>
      <c r="BN1548" s="42"/>
      <c r="BO1548" s="42"/>
      <c r="BP1548" s="42"/>
      <c r="BQ1548" s="42"/>
      <c r="BR1548" s="42"/>
      <c r="BS1548" s="42"/>
      <c r="BT1548" s="42"/>
      <c r="BU1548" s="42"/>
      <c r="BV1548" s="42"/>
      <c r="BW1548" s="42"/>
      <c r="BX1548" s="42"/>
      <c r="BY1548" s="42"/>
      <c r="BZ1548" s="42"/>
      <c r="CA1548" s="42"/>
      <c r="CB1548" s="42"/>
      <c r="CC1548" s="42"/>
      <c r="CD1548" s="42"/>
      <c r="CE1548" s="42"/>
      <c r="CF1548" s="42"/>
      <c r="CG1548" s="42"/>
      <c r="CH1548" s="42"/>
      <c r="CI1548" s="42"/>
      <c r="CJ1548" s="42"/>
      <c r="CK1548" s="42"/>
      <c r="CL1548" s="42"/>
      <c r="CM1548" s="42"/>
      <c r="CN1548" s="42"/>
      <c r="CO1548" s="42"/>
      <c r="CP1548" s="42"/>
      <c r="CQ1548" s="42"/>
      <c r="CR1548" s="42"/>
      <c r="CS1548" s="42"/>
      <c r="CT1548" s="42"/>
      <c r="CU1548" s="42"/>
      <c r="CV1548" s="42"/>
    </row>
    <row r="1549" spans="1:100" x14ac:dyDescent="0.45">
      <c r="A1549" s="42"/>
      <c r="B1549" s="42"/>
      <c r="C1549" s="42"/>
      <c r="D1549" s="42"/>
      <c r="E1549" s="42"/>
      <c r="F1549" s="42"/>
      <c r="G1549" s="42"/>
      <c r="H1549" s="42"/>
      <c r="I1549" s="42"/>
      <c r="J1549" s="42"/>
      <c r="K1549" s="42"/>
      <c r="L1549" s="42"/>
      <c r="M1549" s="42"/>
      <c r="N1549" s="42"/>
      <c r="O1549" s="42"/>
      <c r="P1549" s="42"/>
      <c r="Q1549" s="42"/>
      <c r="R1549" s="42"/>
      <c r="S1549" s="42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H1549" s="42"/>
      <c r="BI1549" s="42"/>
      <c r="BJ1549" s="42"/>
      <c r="BK1549" s="42"/>
      <c r="BL1549" s="42"/>
      <c r="BM1549" s="42"/>
      <c r="BN1549" s="42"/>
      <c r="BO1549" s="42"/>
      <c r="BP1549" s="42"/>
      <c r="BQ1549" s="42"/>
      <c r="BR1549" s="42"/>
      <c r="BS1549" s="42"/>
      <c r="BT1549" s="42"/>
      <c r="BU1549" s="42"/>
      <c r="BV1549" s="42"/>
      <c r="BW1549" s="42"/>
      <c r="BX1549" s="42"/>
      <c r="BY1549" s="42"/>
      <c r="BZ1549" s="42"/>
      <c r="CA1549" s="42"/>
      <c r="CB1549" s="42"/>
      <c r="CC1549" s="42"/>
      <c r="CD1549" s="42"/>
      <c r="CE1549" s="42"/>
      <c r="CF1549" s="42"/>
      <c r="CG1549" s="42"/>
      <c r="CH1549" s="42"/>
      <c r="CI1549" s="42"/>
      <c r="CJ1549" s="42"/>
      <c r="CK1549" s="42"/>
      <c r="CL1549" s="42"/>
      <c r="CM1549" s="42"/>
      <c r="CN1549" s="42"/>
      <c r="CO1549" s="42"/>
      <c r="CP1549" s="42"/>
      <c r="CQ1549" s="42"/>
      <c r="CR1549" s="42"/>
      <c r="CS1549" s="42"/>
      <c r="CT1549" s="42"/>
      <c r="CU1549" s="42"/>
      <c r="CV1549" s="42"/>
    </row>
    <row r="1550" spans="1:100" x14ac:dyDescent="0.45">
      <c r="A1550" s="42"/>
      <c r="B1550" s="42"/>
      <c r="C1550" s="42"/>
      <c r="D1550" s="42"/>
      <c r="E1550" s="42"/>
      <c r="F1550" s="42"/>
      <c r="G1550" s="42"/>
      <c r="H1550" s="42"/>
      <c r="I1550" s="42"/>
      <c r="J1550" s="42"/>
      <c r="K1550" s="42"/>
      <c r="L1550" s="42"/>
      <c r="M1550" s="42"/>
      <c r="N1550" s="42"/>
      <c r="O1550" s="42"/>
      <c r="P1550" s="42"/>
      <c r="Q1550" s="42"/>
      <c r="R1550" s="42"/>
      <c r="S1550" s="42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S1550" s="42"/>
      <c r="AT1550" s="42"/>
      <c r="AU1550" s="42"/>
      <c r="AV1550" s="42"/>
      <c r="AW1550" s="42"/>
      <c r="AX1550" s="42"/>
      <c r="AY1550" s="42"/>
      <c r="AZ1550" s="42"/>
      <c r="BA1550" s="42"/>
      <c r="BB1550" s="42"/>
      <c r="BC1550" s="42"/>
      <c r="BD1550" s="42"/>
      <c r="BE1550" s="42"/>
      <c r="BF1550" s="42"/>
      <c r="BG1550" s="42"/>
      <c r="BH1550" s="42"/>
      <c r="BI1550" s="42"/>
      <c r="BJ1550" s="42"/>
      <c r="BK1550" s="42"/>
      <c r="BL1550" s="42"/>
      <c r="BM1550" s="42"/>
      <c r="BN1550" s="42"/>
      <c r="BO1550" s="42"/>
      <c r="BP1550" s="42"/>
      <c r="BQ1550" s="42"/>
      <c r="BR1550" s="42"/>
      <c r="BS1550" s="42"/>
      <c r="BT1550" s="42"/>
      <c r="BU1550" s="42"/>
      <c r="BV1550" s="42"/>
      <c r="BW1550" s="42"/>
      <c r="BX1550" s="42"/>
      <c r="BY1550" s="42"/>
      <c r="BZ1550" s="42"/>
      <c r="CA1550" s="42"/>
      <c r="CB1550" s="42"/>
      <c r="CC1550" s="42"/>
      <c r="CD1550" s="42"/>
      <c r="CE1550" s="42"/>
      <c r="CF1550" s="42"/>
      <c r="CG1550" s="42"/>
      <c r="CH1550" s="42"/>
      <c r="CI1550" s="42"/>
      <c r="CJ1550" s="42"/>
      <c r="CK1550" s="42"/>
      <c r="CL1550" s="42"/>
      <c r="CM1550" s="42"/>
      <c r="CN1550" s="42"/>
      <c r="CO1550" s="42"/>
      <c r="CP1550" s="42"/>
      <c r="CQ1550" s="42"/>
      <c r="CR1550" s="42"/>
      <c r="CS1550" s="42"/>
      <c r="CT1550" s="42"/>
      <c r="CU1550" s="42"/>
      <c r="CV1550" s="42"/>
    </row>
    <row r="1551" spans="1:100" x14ac:dyDescent="0.45">
      <c r="A1551" s="42"/>
      <c r="B1551" s="42"/>
      <c r="C1551" s="42"/>
      <c r="D1551" s="42"/>
      <c r="E1551" s="42"/>
      <c r="F1551" s="42"/>
      <c r="G1551" s="42"/>
      <c r="H1551" s="42"/>
      <c r="I1551" s="42"/>
      <c r="J1551" s="42"/>
      <c r="K1551" s="42"/>
      <c r="L1551" s="42"/>
      <c r="M1551" s="42"/>
      <c r="N1551" s="42"/>
      <c r="O1551" s="42"/>
      <c r="P1551" s="42"/>
      <c r="Q1551" s="42"/>
      <c r="R1551" s="42"/>
      <c r="S1551" s="42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H1551" s="42"/>
      <c r="BI1551" s="42"/>
      <c r="BJ1551" s="42"/>
      <c r="BK1551" s="42"/>
      <c r="BL1551" s="42"/>
      <c r="BM1551" s="42"/>
      <c r="BN1551" s="42"/>
      <c r="BO1551" s="42"/>
      <c r="BP1551" s="42"/>
      <c r="BQ1551" s="42"/>
      <c r="BR1551" s="42"/>
      <c r="BS1551" s="42"/>
      <c r="BT1551" s="42"/>
      <c r="BU1551" s="42"/>
      <c r="BV1551" s="42"/>
      <c r="BW1551" s="42"/>
      <c r="BX1551" s="42"/>
      <c r="BY1551" s="42"/>
      <c r="BZ1551" s="42"/>
      <c r="CA1551" s="42"/>
      <c r="CB1551" s="42"/>
      <c r="CC1551" s="42"/>
      <c r="CD1551" s="42"/>
      <c r="CE1551" s="42"/>
      <c r="CF1551" s="42"/>
      <c r="CG1551" s="42"/>
      <c r="CH1551" s="42"/>
      <c r="CI1551" s="42"/>
      <c r="CJ1551" s="42"/>
      <c r="CK1551" s="42"/>
      <c r="CL1551" s="42"/>
      <c r="CM1551" s="42"/>
      <c r="CN1551" s="42"/>
      <c r="CO1551" s="42"/>
      <c r="CP1551" s="42"/>
      <c r="CQ1551" s="42"/>
      <c r="CR1551" s="42"/>
      <c r="CS1551" s="42"/>
      <c r="CT1551" s="42"/>
      <c r="CU1551" s="42"/>
      <c r="CV1551" s="42"/>
    </row>
    <row r="1552" spans="1:100" x14ac:dyDescent="0.45">
      <c r="A1552" s="42"/>
      <c r="B1552" s="42"/>
      <c r="C1552" s="42"/>
      <c r="D1552" s="42"/>
      <c r="E1552" s="42"/>
      <c r="F1552" s="42"/>
      <c r="G1552" s="42"/>
      <c r="H1552" s="42"/>
      <c r="I1552" s="42"/>
      <c r="J1552" s="42"/>
      <c r="K1552" s="42"/>
      <c r="L1552" s="42"/>
      <c r="M1552" s="42"/>
      <c r="N1552" s="42"/>
      <c r="O1552" s="42"/>
      <c r="P1552" s="42"/>
      <c r="Q1552" s="42"/>
      <c r="R1552" s="42"/>
      <c r="S1552" s="42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H1552" s="42"/>
      <c r="BI1552" s="42"/>
      <c r="BJ1552" s="42"/>
      <c r="BK1552" s="42"/>
      <c r="BL1552" s="42"/>
      <c r="BM1552" s="42"/>
      <c r="BN1552" s="42"/>
      <c r="BO1552" s="42"/>
      <c r="BP1552" s="42"/>
      <c r="BQ1552" s="42"/>
      <c r="BR1552" s="42"/>
      <c r="BS1552" s="42"/>
      <c r="BT1552" s="42"/>
      <c r="BU1552" s="42"/>
      <c r="BV1552" s="42"/>
      <c r="BW1552" s="42"/>
      <c r="BX1552" s="42"/>
      <c r="BY1552" s="42"/>
      <c r="BZ1552" s="42"/>
      <c r="CA1552" s="42"/>
      <c r="CB1552" s="42"/>
      <c r="CC1552" s="42"/>
      <c r="CD1552" s="42"/>
      <c r="CE1552" s="42"/>
      <c r="CF1552" s="42"/>
      <c r="CG1552" s="42"/>
      <c r="CH1552" s="42"/>
      <c r="CI1552" s="42"/>
      <c r="CJ1552" s="42"/>
      <c r="CK1552" s="42"/>
      <c r="CL1552" s="42"/>
      <c r="CM1552" s="42"/>
      <c r="CN1552" s="42"/>
      <c r="CO1552" s="42"/>
      <c r="CP1552" s="42"/>
      <c r="CQ1552" s="42"/>
      <c r="CR1552" s="42"/>
      <c r="CS1552" s="42"/>
      <c r="CT1552" s="42"/>
      <c r="CU1552" s="42"/>
      <c r="CV1552" s="42"/>
    </row>
    <row r="1553" spans="1:100" x14ac:dyDescent="0.45">
      <c r="A1553" s="42"/>
      <c r="B1553" s="42"/>
      <c r="C1553" s="42"/>
      <c r="D1553" s="42"/>
      <c r="E1553" s="42"/>
      <c r="F1553" s="42"/>
      <c r="G1553" s="42"/>
      <c r="H1553" s="42"/>
      <c r="I1553" s="42"/>
      <c r="J1553" s="42"/>
      <c r="K1553" s="42"/>
      <c r="L1553" s="42"/>
      <c r="M1553" s="42"/>
      <c r="N1553" s="42"/>
      <c r="O1553" s="42"/>
      <c r="P1553" s="42"/>
      <c r="Q1553" s="42"/>
      <c r="R1553" s="42"/>
      <c r="S1553" s="42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H1553" s="42"/>
      <c r="BI1553" s="42"/>
      <c r="BJ1553" s="42"/>
      <c r="BK1553" s="42"/>
      <c r="BL1553" s="42"/>
      <c r="BM1553" s="42"/>
      <c r="BN1553" s="42"/>
      <c r="BO1553" s="42"/>
      <c r="BP1553" s="42"/>
      <c r="BQ1553" s="42"/>
      <c r="BR1553" s="42"/>
      <c r="BS1553" s="42"/>
      <c r="BT1553" s="42"/>
      <c r="BU1553" s="42"/>
      <c r="BV1553" s="42"/>
      <c r="BW1553" s="42"/>
      <c r="BX1553" s="42"/>
      <c r="BY1553" s="42"/>
      <c r="BZ1553" s="42"/>
      <c r="CA1553" s="42"/>
      <c r="CB1553" s="42"/>
      <c r="CC1553" s="42"/>
      <c r="CD1553" s="42"/>
      <c r="CE1553" s="42"/>
      <c r="CF1553" s="42"/>
      <c r="CG1553" s="42"/>
      <c r="CH1553" s="42"/>
      <c r="CI1553" s="42"/>
      <c r="CJ1553" s="42"/>
      <c r="CK1553" s="42"/>
      <c r="CL1553" s="42"/>
      <c r="CM1553" s="42"/>
      <c r="CN1553" s="42"/>
      <c r="CO1553" s="42"/>
      <c r="CP1553" s="42"/>
      <c r="CQ1553" s="42"/>
      <c r="CR1553" s="42"/>
      <c r="CS1553" s="42"/>
      <c r="CT1553" s="42"/>
      <c r="CU1553" s="42"/>
      <c r="CV1553" s="42"/>
    </row>
    <row r="1554" spans="1:100" x14ac:dyDescent="0.45">
      <c r="A1554" s="42"/>
      <c r="B1554" s="42"/>
      <c r="C1554" s="42"/>
      <c r="D1554" s="42"/>
      <c r="E1554" s="42"/>
      <c r="F1554" s="42"/>
      <c r="G1554" s="42"/>
      <c r="H1554" s="42"/>
      <c r="I1554" s="42"/>
      <c r="J1554" s="42"/>
      <c r="K1554" s="42"/>
      <c r="L1554" s="42"/>
      <c r="M1554" s="42"/>
      <c r="N1554" s="42"/>
      <c r="O1554" s="42"/>
      <c r="P1554" s="42"/>
      <c r="Q1554" s="42"/>
      <c r="R1554" s="42"/>
      <c r="S1554" s="42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H1554" s="42"/>
      <c r="BI1554" s="42"/>
      <c r="BJ1554" s="42"/>
      <c r="BK1554" s="42"/>
      <c r="BL1554" s="42"/>
      <c r="BM1554" s="42"/>
      <c r="BN1554" s="42"/>
      <c r="BO1554" s="42"/>
      <c r="BP1554" s="42"/>
      <c r="BQ1554" s="42"/>
      <c r="BR1554" s="42"/>
      <c r="BS1554" s="42"/>
      <c r="BT1554" s="42"/>
      <c r="BU1554" s="42"/>
      <c r="BV1554" s="42"/>
      <c r="BW1554" s="42"/>
      <c r="BX1554" s="42"/>
      <c r="BY1554" s="42"/>
      <c r="BZ1554" s="42"/>
      <c r="CA1554" s="42"/>
      <c r="CB1554" s="42"/>
      <c r="CC1554" s="42"/>
      <c r="CD1554" s="42"/>
      <c r="CE1554" s="42"/>
      <c r="CF1554" s="42"/>
      <c r="CG1554" s="42"/>
      <c r="CH1554" s="42"/>
      <c r="CI1554" s="42"/>
      <c r="CJ1554" s="42"/>
      <c r="CK1554" s="42"/>
      <c r="CL1554" s="42"/>
      <c r="CM1554" s="42"/>
      <c r="CN1554" s="42"/>
      <c r="CO1554" s="42"/>
      <c r="CP1554" s="42"/>
      <c r="CQ1554" s="42"/>
      <c r="CR1554" s="42"/>
      <c r="CS1554" s="42"/>
      <c r="CT1554" s="42"/>
      <c r="CU1554" s="42"/>
      <c r="CV1554" s="42"/>
    </row>
    <row r="1555" spans="1:100" x14ac:dyDescent="0.45">
      <c r="A1555" s="42"/>
      <c r="B1555" s="42"/>
      <c r="C1555" s="42"/>
      <c r="D1555" s="42"/>
      <c r="E1555" s="42"/>
      <c r="F1555" s="42"/>
      <c r="G1555" s="42"/>
      <c r="H1555" s="42"/>
      <c r="I1555" s="42"/>
      <c r="J1555" s="42"/>
      <c r="K1555" s="42"/>
      <c r="L1555" s="42"/>
      <c r="M1555" s="42"/>
      <c r="N1555" s="42"/>
      <c r="O1555" s="42"/>
      <c r="P1555" s="42"/>
      <c r="Q1555" s="42"/>
      <c r="R1555" s="42"/>
      <c r="S1555" s="42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H1555" s="42"/>
      <c r="BI1555" s="42"/>
      <c r="BJ1555" s="42"/>
      <c r="BK1555" s="42"/>
      <c r="BL1555" s="42"/>
      <c r="BM1555" s="42"/>
      <c r="BN1555" s="42"/>
      <c r="BO1555" s="42"/>
      <c r="BP1555" s="42"/>
      <c r="BQ1555" s="42"/>
      <c r="BR1555" s="42"/>
      <c r="BS1555" s="42"/>
      <c r="BT1555" s="42"/>
      <c r="BU1555" s="42"/>
      <c r="BV1555" s="42"/>
      <c r="BW1555" s="42"/>
      <c r="BX1555" s="42"/>
      <c r="BY1555" s="42"/>
      <c r="BZ1555" s="42"/>
      <c r="CA1555" s="42"/>
      <c r="CB1555" s="42"/>
      <c r="CC1555" s="42"/>
      <c r="CD1555" s="42"/>
      <c r="CE1555" s="42"/>
      <c r="CF1555" s="42"/>
      <c r="CG1555" s="42"/>
      <c r="CH1555" s="42"/>
      <c r="CI1555" s="42"/>
      <c r="CJ1555" s="42"/>
      <c r="CK1555" s="42"/>
      <c r="CL1555" s="42"/>
      <c r="CM1555" s="42"/>
      <c r="CN1555" s="42"/>
      <c r="CO1555" s="42"/>
      <c r="CP1555" s="42"/>
      <c r="CQ1555" s="42"/>
      <c r="CR1555" s="42"/>
      <c r="CS1555" s="42"/>
      <c r="CT1555" s="42"/>
      <c r="CU1555" s="42"/>
      <c r="CV1555" s="42"/>
    </row>
    <row r="1556" spans="1:100" x14ac:dyDescent="0.45">
      <c r="A1556" s="42"/>
      <c r="B1556" s="42"/>
      <c r="C1556" s="42"/>
      <c r="D1556" s="42"/>
      <c r="E1556" s="42"/>
      <c r="F1556" s="42"/>
      <c r="G1556" s="42"/>
      <c r="H1556" s="42"/>
      <c r="I1556" s="42"/>
      <c r="J1556" s="42"/>
      <c r="K1556" s="42"/>
      <c r="L1556" s="42"/>
      <c r="M1556" s="42"/>
      <c r="N1556" s="42"/>
      <c r="O1556" s="42"/>
      <c r="P1556" s="42"/>
      <c r="Q1556" s="42"/>
      <c r="R1556" s="42"/>
      <c r="S1556" s="42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H1556" s="42"/>
      <c r="BI1556" s="42"/>
      <c r="BJ1556" s="42"/>
      <c r="BK1556" s="42"/>
      <c r="BL1556" s="42"/>
      <c r="BM1556" s="42"/>
      <c r="BN1556" s="42"/>
      <c r="BO1556" s="42"/>
      <c r="BP1556" s="42"/>
      <c r="BQ1556" s="42"/>
      <c r="BR1556" s="42"/>
      <c r="BS1556" s="42"/>
      <c r="BT1556" s="42"/>
      <c r="BU1556" s="42"/>
      <c r="BV1556" s="42"/>
      <c r="BW1556" s="42"/>
      <c r="BX1556" s="42"/>
      <c r="BY1556" s="42"/>
      <c r="BZ1556" s="42"/>
      <c r="CA1556" s="42"/>
      <c r="CB1556" s="42"/>
      <c r="CC1556" s="42"/>
      <c r="CD1556" s="42"/>
      <c r="CE1556" s="42"/>
      <c r="CF1556" s="42"/>
      <c r="CG1556" s="42"/>
      <c r="CH1556" s="42"/>
      <c r="CI1556" s="42"/>
      <c r="CJ1556" s="42"/>
      <c r="CK1556" s="42"/>
      <c r="CL1556" s="42"/>
      <c r="CM1556" s="42"/>
      <c r="CN1556" s="42"/>
      <c r="CO1556" s="42"/>
      <c r="CP1556" s="42"/>
      <c r="CQ1556" s="42"/>
      <c r="CR1556" s="42"/>
      <c r="CS1556" s="42"/>
      <c r="CT1556" s="42"/>
      <c r="CU1556" s="42"/>
      <c r="CV1556" s="42"/>
    </row>
    <row r="1557" spans="1:100" x14ac:dyDescent="0.45">
      <c r="A1557" s="42"/>
      <c r="B1557" s="42"/>
      <c r="C1557" s="42"/>
      <c r="D1557" s="42"/>
      <c r="E1557" s="42"/>
      <c r="F1557" s="42"/>
      <c r="G1557" s="42"/>
      <c r="H1557" s="42"/>
      <c r="I1557" s="42"/>
      <c r="J1557" s="42"/>
      <c r="K1557" s="42"/>
      <c r="L1557" s="42"/>
      <c r="M1557" s="42"/>
      <c r="N1557" s="42"/>
      <c r="O1557" s="42"/>
      <c r="P1557" s="42"/>
      <c r="Q1557" s="42"/>
      <c r="R1557" s="42"/>
      <c r="S1557" s="42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S1557" s="42"/>
      <c r="AT1557" s="42"/>
      <c r="AU1557" s="42"/>
      <c r="AV1557" s="42"/>
      <c r="AW1557" s="42"/>
      <c r="AX1557" s="42"/>
      <c r="AY1557" s="42"/>
      <c r="AZ1557" s="42"/>
      <c r="BA1557" s="42"/>
      <c r="BB1557" s="42"/>
      <c r="BC1557" s="42"/>
      <c r="BD1557" s="42"/>
      <c r="BE1557" s="42"/>
      <c r="BF1557" s="42"/>
      <c r="BG1557" s="42"/>
      <c r="BH1557" s="42"/>
      <c r="BI1557" s="42"/>
      <c r="BJ1557" s="42"/>
      <c r="BK1557" s="42"/>
      <c r="BL1557" s="42"/>
      <c r="BM1557" s="42"/>
      <c r="BN1557" s="42"/>
      <c r="BO1557" s="42"/>
      <c r="BP1557" s="42"/>
      <c r="BQ1557" s="42"/>
      <c r="BR1557" s="42"/>
      <c r="BS1557" s="42"/>
      <c r="BT1557" s="42"/>
      <c r="BU1557" s="42"/>
      <c r="BV1557" s="42"/>
      <c r="BW1557" s="42"/>
      <c r="BX1557" s="42"/>
      <c r="BY1557" s="42"/>
      <c r="BZ1557" s="42"/>
      <c r="CA1557" s="42"/>
      <c r="CB1557" s="42"/>
      <c r="CC1557" s="42"/>
      <c r="CD1557" s="42"/>
      <c r="CE1557" s="42"/>
      <c r="CF1557" s="42"/>
      <c r="CG1557" s="42"/>
      <c r="CH1557" s="42"/>
      <c r="CI1557" s="42"/>
      <c r="CJ1557" s="42"/>
      <c r="CK1557" s="42"/>
      <c r="CL1557" s="42"/>
      <c r="CM1557" s="42"/>
      <c r="CN1557" s="42"/>
      <c r="CO1557" s="42"/>
      <c r="CP1557" s="42"/>
      <c r="CQ1557" s="42"/>
      <c r="CR1557" s="42"/>
      <c r="CS1557" s="42"/>
      <c r="CT1557" s="42"/>
      <c r="CU1557" s="42"/>
      <c r="CV1557" s="42"/>
    </row>
    <row r="1558" spans="1:100" x14ac:dyDescent="0.45">
      <c r="A1558" s="42"/>
      <c r="B1558" s="42"/>
      <c r="C1558" s="42"/>
      <c r="D1558" s="42"/>
      <c r="E1558" s="42"/>
      <c r="F1558" s="42"/>
      <c r="G1558" s="42"/>
      <c r="H1558" s="42"/>
      <c r="I1558" s="42"/>
      <c r="J1558" s="42"/>
      <c r="K1558" s="42"/>
      <c r="L1558" s="42"/>
      <c r="M1558" s="42"/>
      <c r="N1558" s="42"/>
      <c r="O1558" s="42"/>
      <c r="P1558" s="42"/>
      <c r="Q1558" s="42"/>
      <c r="R1558" s="42"/>
      <c r="S1558" s="42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S1558" s="42"/>
      <c r="AT1558" s="42"/>
      <c r="AU1558" s="42"/>
      <c r="AV1558" s="42"/>
      <c r="AW1558" s="42"/>
      <c r="AX1558" s="42"/>
      <c r="AY1558" s="42"/>
      <c r="AZ1558" s="42"/>
      <c r="BA1558" s="42"/>
      <c r="BB1558" s="42"/>
      <c r="BC1558" s="42"/>
      <c r="BD1558" s="42"/>
      <c r="BE1558" s="42"/>
      <c r="BF1558" s="42"/>
      <c r="BG1558" s="42"/>
      <c r="BH1558" s="42"/>
      <c r="BI1558" s="42"/>
      <c r="BJ1558" s="42"/>
      <c r="BK1558" s="42"/>
      <c r="BL1558" s="42"/>
      <c r="BM1558" s="42"/>
      <c r="BN1558" s="42"/>
      <c r="BO1558" s="42"/>
      <c r="BP1558" s="42"/>
      <c r="BQ1558" s="42"/>
      <c r="BR1558" s="42"/>
      <c r="BS1558" s="42"/>
      <c r="BT1558" s="42"/>
      <c r="BU1558" s="42"/>
      <c r="BV1558" s="42"/>
      <c r="BW1558" s="42"/>
      <c r="BX1558" s="42"/>
      <c r="BY1558" s="42"/>
      <c r="BZ1558" s="42"/>
      <c r="CA1558" s="42"/>
      <c r="CB1558" s="42"/>
      <c r="CC1558" s="42"/>
      <c r="CD1558" s="42"/>
      <c r="CE1558" s="42"/>
      <c r="CF1558" s="42"/>
      <c r="CG1558" s="42"/>
      <c r="CH1558" s="42"/>
      <c r="CI1558" s="42"/>
      <c r="CJ1558" s="42"/>
      <c r="CK1558" s="42"/>
      <c r="CL1558" s="42"/>
      <c r="CM1558" s="42"/>
      <c r="CN1558" s="42"/>
      <c r="CO1558" s="42"/>
      <c r="CP1558" s="42"/>
      <c r="CQ1558" s="42"/>
      <c r="CR1558" s="42"/>
      <c r="CS1558" s="42"/>
      <c r="CT1558" s="42"/>
      <c r="CU1558" s="42"/>
      <c r="CV1558" s="42"/>
    </row>
    <row r="1559" spans="1:100" x14ac:dyDescent="0.45">
      <c r="A1559" s="42"/>
      <c r="B1559" s="42"/>
      <c r="C1559" s="42"/>
      <c r="D1559" s="42"/>
      <c r="E1559" s="42"/>
      <c r="F1559" s="42"/>
      <c r="G1559" s="42"/>
      <c r="H1559" s="42"/>
      <c r="I1559" s="42"/>
      <c r="J1559" s="42"/>
      <c r="K1559" s="42"/>
      <c r="L1559" s="42"/>
      <c r="M1559" s="42"/>
      <c r="N1559" s="42"/>
      <c r="O1559" s="42"/>
      <c r="P1559" s="42"/>
      <c r="Q1559" s="42"/>
      <c r="R1559" s="42"/>
      <c r="S1559" s="42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H1559" s="42"/>
      <c r="BI1559" s="42"/>
      <c r="BJ1559" s="42"/>
      <c r="BK1559" s="42"/>
      <c r="BL1559" s="42"/>
      <c r="BM1559" s="42"/>
      <c r="BN1559" s="42"/>
      <c r="BO1559" s="42"/>
      <c r="BP1559" s="42"/>
      <c r="BQ1559" s="42"/>
      <c r="BR1559" s="42"/>
      <c r="BS1559" s="42"/>
      <c r="BT1559" s="42"/>
      <c r="BU1559" s="42"/>
      <c r="BV1559" s="42"/>
      <c r="BW1559" s="42"/>
      <c r="BX1559" s="42"/>
      <c r="BY1559" s="42"/>
      <c r="BZ1559" s="42"/>
      <c r="CA1559" s="42"/>
      <c r="CB1559" s="42"/>
      <c r="CC1559" s="42"/>
      <c r="CD1559" s="42"/>
      <c r="CE1559" s="42"/>
      <c r="CF1559" s="42"/>
      <c r="CG1559" s="42"/>
      <c r="CH1559" s="42"/>
      <c r="CI1559" s="42"/>
      <c r="CJ1559" s="42"/>
      <c r="CK1559" s="42"/>
      <c r="CL1559" s="42"/>
      <c r="CM1559" s="42"/>
      <c r="CN1559" s="42"/>
      <c r="CO1559" s="42"/>
      <c r="CP1559" s="42"/>
      <c r="CQ1559" s="42"/>
      <c r="CR1559" s="42"/>
      <c r="CS1559" s="42"/>
      <c r="CT1559" s="42"/>
      <c r="CU1559" s="42"/>
      <c r="CV1559" s="42"/>
    </row>
    <row r="1560" spans="1:100" x14ac:dyDescent="0.45">
      <c r="A1560" s="42"/>
      <c r="B1560" s="42"/>
      <c r="C1560" s="42"/>
      <c r="D1560" s="42"/>
      <c r="E1560" s="42"/>
      <c r="F1560" s="42"/>
      <c r="G1560" s="42"/>
      <c r="H1560" s="42"/>
      <c r="I1560" s="42"/>
      <c r="J1560" s="42"/>
      <c r="K1560" s="42"/>
      <c r="L1560" s="42"/>
      <c r="M1560" s="42"/>
      <c r="N1560" s="42"/>
      <c r="O1560" s="42"/>
      <c r="P1560" s="42"/>
      <c r="Q1560" s="42"/>
      <c r="R1560" s="42"/>
      <c r="S1560" s="42"/>
      <c r="T1560" s="42"/>
      <c r="U1560" s="42"/>
      <c r="V1560" s="42"/>
      <c r="W1560" s="42"/>
      <c r="X1560" s="42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S1560" s="42"/>
      <c r="AT1560" s="42"/>
      <c r="AU1560" s="42"/>
      <c r="AV1560" s="42"/>
      <c r="AW1560" s="42"/>
      <c r="AX1560" s="42"/>
      <c r="AY1560" s="42"/>
      <c r="AZ1560" s="42"/>
      <c r="BA1560" s="42"/>
      <c r="BB1560" s="42"/>
      <c r="BC1560" s="42"/>
      <c r="BD1560" s="42"/>
      <c r="BE1560" s="42"/>
      <c r="BF1560" s="42"/>
      <c r="BG1560" s="42"/>
      <c r="BH1560" s="42"/>
      <c r="BI1560" s="42"/>
      <c r="BJ1560" s="42"/>
      <c r="BK1560" s="42"/>
      <c r="BL1560" s="42"/>
      <c r="BM1560" s="42"/>
      <c r="BN1560" s="42"/>
      <c r="BO1560" s="42"/>
      <c r="BP1560" s="42"/>
      <c r="BQ1560" s="42"/>
      <c r="BR1560" s="42"/>
      <c r="BS1560" s="42"/>
      <c r="BT1560" s="42"/>
      <c r="BU1560" s="42"/>
      <c r="BV1560" s="42"/>
      <c r="BW1560" s="42"/>
      <c r="BX1560" s="42"/>
      <c r="BY1560" s="42"/>
      <c r="BZ1560" s="42"/>
      <c r="CA1560" s="42"/>
      <c r="CB1560" s="42"/>
      <c r="CC1560" s="42"/>
      <c r="CD1560" s="42"/>
      <c r="CE1560" s="42"/>
      <c r="CF1560" s="42"/>
      <c r="CG1560" s="42"/>
      <c r="CH1560" s="42"/>
      <c r="CI1560" s="42"/>
      <c r="CJ1560" s="42"/>
      <c r="CK1560" s="42"/>
      <c r="CL1560" s="42"/>
      <c r="CM1560" s="42"/>
      <c r="CN1560" s="42"/>
      <c r="CO1560" s="42"/>
      <c r="CP1560" s="42"/>
      <c r="CQ1560" s="42"/>
      <c r="CR1560" s="42"/>
      <c r="CS1560" s="42"/>
      <c r="CT1560" s="42"/>
      <c r="CU1560" s="42"/>
      <c r="CV1560" s="42"/>
    </row>
    <row r="1561" spans="1:100" x14ac:dyDescent="0.45">
      <c r="A1561" s="42"/>
      <c r="B1561" s="42"/>
      <c r="C1561" s="42"/>
      <c r="D1561" s="42"/>
      <c r="E1561" s="42"/>
      <c r="F1561" s="42"/>
      <c r="G1561" s="42"/>
      <c r="H1561" s="42"/>
      <c r="I1561" s="42"/>
      <c r="J1561" s="42"/>
      <c r="K1561" s="42"/>
      <c r="L1561" s="42"/>
      <c r="M1561" s="42"/>
      <c r="N1561" s="42"/>
      <c r="O1561" s="42"/>
      <c r="P1561" s="42"/>
      <c r="Q1561" s="42"/>
      <c r="R1561" s="42"/>
      <c r="S1561" s="42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H1561" s="42"/>
      <c r="BI1561" s="42"/>
      <c r="BJ1561" s="42"/>
      <c r="BK1561" s="42"/>
      <c r="BL1561" s="42"/>
      <c r="BM1561" s="42"/>
      <c r="BN1561" s="42"/>
      <c r="BO1561" s="42"/>
      <c r="BP1561" s="42"/>
      <c r="BQ1561" s="42"/>
      <c r="BR1561" s="42"/>
      <c r="BS1561" s="42"/>
      <c r="BT1561" s="42"/>
      <c r="BU1561" s="42"/>
      <c r="BV1561" s="42"/>
      <c r="BW1561" s="42"/>
      <c r="BX1561" s="42"/>
      <c r="BY1561" s="42"/>
      <c r="BZ1561" s="42"/>
      <c r="CA1561" s="42"/>
      <c r="CB1561" s="42"/>
      <c r="CC1561" s="42"/>
      <c r="CD1561" s="42"/>
      <c r="CE1561" s="42"/>
      <c r="CF1561" s="42"/>
      <c r="CG1561" s="42"/>
      <c r="CH1561" s="42"/>
      <c r="CI1561" s="42"/>
      <c r="CJ1561" s="42"/>
      <c r="CK1561" s="42"/>
      <c r="CL1561" s="42"/>
      <c r="CM1561" s="42"/>
      <c r="CN1561" s="42"/>
      <c r="CO1561" s="42"/>
      <c r="CP1561" s="42"/>
      <c r="CQ1561" s="42"/>
      <c r="CR1561" s="42"/>
      <c r="CS1561" s="42"/>
      <c r="CT1561" s="42"/>
      <c r="CU1561" s="42"/>
      <c r="CV1561" s="42"/>
    </row>
    <row r="1562" spans="1:100" x14ac:dyDescent="0.45">
      <c r="A1562" s="42"/>
      <c r="B1562" s="42"/>
      <c r="C1562" s="42"/>
      <c r="D1562" s="42"/>
      <c r="E1562" s="42"/>
      <c r="F1562" s="42"/>
      <c r="G1562" s="42"/>
      <c r="H1562" s="42"/>
      <c r="I1562" s="42"/>
      <c r="J1562" s="42"/>
      <c r="K1562" s="42"/>
      <c r="L1562" s="42"/>
      <c r="M1562" s="42"/>
      <c r="N1562" s="42"/>
      <c r="O1562" s="42"/>
      <c r="P1562" s="42"/>
      <c r="Q1562" s="42"/>
      <c r="R1562" s="42"/>
      <c r="S1562" s="42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H1562" s="42"/>
      <c r="BI1562" s="42"/>
      <c r="BJ1562" s="42"/>
      <c r="BK1562" s="42"/>
      <c r="BL1562" s="42"/>
      <c r="BM1562" s="42"/>
      <c r="BN1562" s="42"/>
      <c r="BO1562" s="42"/>
      <c r="BP1562" s="42"/>
      <c r="BQ1562" s="42"/>
      <c r="BR1562" s="42"/>
      <c r="BS1562" s="42"/>
      <c r="BT1562" s="42"/>
      <c r="BU1562" s="42"/>
      <c r="BV1562" s="42"/>
      <c r="BW1562" s="42"/>
      <c r="BX1562" s="42"/>
      <c r="BY1562" s="42"/>
      <c r="BZ1562" s="42"/>
      <c r="CA1562" s="42"/>
      <c r="CB1562" s="42"/>
      <c r="CC1562" s="42"/>
      <c r="CD1562" s="42"/>
      <c r="CE1562" s="42"/>
      <c r="CF1562" s="42"/>
      <c r="CG1562" s="42"/>
      <c r="CH1562" s="42"/>
      <c r="CI1562" s="42"/>
      <c r="CJ1562" s="42"/>
      <c r="CK1562" s="42"/>
      <c r="CL1562" s="42"/>
      <c r="CM1562" s="42"/>
      <c r="CN1562" s="42"/>
      <c r="CO1562" s="42"/>
      <c r="CP1562" s="42"/>
      <c r="CQ1562" s="42"/>
      <c r="CR1562" s="42"/>
      <c r="CS1562" s="42"/>
      <c r="CT1562" s="42"/>
      <c r="CU1562" s="42"/>
      <c r="CV1562" s="42"/>
    </row>
    <row r="1563" spans="1:100" x14ac:dyDescent="0.45">
      <c r="A1563" s="42"/>
      <c r="B1563" s="42"/>
      <c r="C1563" s="42"/>
      <c r="D1563" s="42"/>
      <c r="E1563" s="42"/>
      <c r="F1563" s="42"/>
      <c r="G1563" s="42"/>
      <c r="H1563" s="42"/>
      <c r="I1563" s="42"/>
      <c r="J1563" s="42"/>
      <c r="K1563" s="42"/>
      <c r="L1563" s="42"/>
      <c r="M1563" s="42"/>
      <c r="N1563" s="42"/>
      <c r="O1563" s="42"/>
      <c r="P1563" s="42"/>
      <c r="Q1563" s="42"/>
      <c r="R1563" s="42"/>
      <c r="S1563" s="42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S1563" s="42"/>
      <c r="AT1563" s="42"/>
      <c r="AU1563" s="42"/>
      <c r="AV1563" s="42"/>
      <c r="AW1563" s="42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H1563" s="42"/>
      <c r="BI1563" s="42"/>
      <c r="BJ1563" s="42"/>
      <c r="BK1563" s="42"/>
      <c r="BL1563" s="42"/>
      <c r="BM1563" s="42"/>
      <c r="BN1563" s="42"/>
      <c r="BO1563" s="42"/>
      <c r="BP1563" s="42"/>
      <c r="BQ1563" s="42"/>
      <c r="BR1563" s="42"/>
      <c r="BS1563" s="42"/>
      <c r="BT1563" s="42"/>
      <c r="BU1563" s="42"/>
      <c r="BV1563" s="42"/>
      <c r="BW1563" s="42"/>
      <c r="BX1563" s="42"/>
      <c r="BY1563" s="42"/>
      <c r="BZ1563" s="42"/>
      <c r="CA1563" s="42"/>
      <c r="CB1563" s="42"/>
      <c r="CC1563" s="42"/>
      <c r="CD1563" s="42"/>
      <c r="CE1563" s="42"/>
      <c r="CF1563" s="42"/>
      <c r="CG1563" s="42"/>
      <c r="CH1563" s="42"/>
      <c r="CI1563" s="42"/>
      <c r="CJ1563" s="42"/>
      <c r="CK1563" s="42"/>
      <c r="CL1563" s="42"/>
      <c r="CM1563" s="42"/>
      <c r="CN1563" s="42"/>
      <c r="CO1563" s="42"/>
      <c r="CP1563" s="42"/>
      <c r="CQ1563" s="42"/>
      <c r="CR1563" s="42"/>
      <c r="CS1563" s="42"/>
      <c r="CT1563" s="42"/>
      <c r="CU1563" s="42"/>
      <c r="CV1563" s="42"/>
    </row>
    <row r="1564" spans="1:100" x14ac:dyDescent="0.45">
      <c r="A1564" s="42"/>
      <c r="B1564" s="42"/>
      <c r="C1564" s="42"/>
      <c r="D1564" s="42"/>
      <c r="E1564" s="42"/>
      <c r="F1564" s="42"/>
      <c r="G1564" s="42"/>
      <c r="H1564" s="42"/>
      <c r="I1564" s="42"/>
      <c r="J1564" s="42"/>
      <c r="K1564" s="42"/>
      <c r="L1564" s="42"/>
      <c r="M1564" s="42"/>
      <c r="N1564" s="42"/>
      <c r="O1564" s="42"/>
      <c r="P1564" s="42"/>
      <c r="Q1564" s="42"/>
      <c r="R1564" s="42"/>
      <c r="S1564" s="42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H1564" s="42"/>
      <c r="BI1564" s="42"/>
      <c r="BJ1564" s="42"/>
      <c r="BK1564" s="42"/>
      <c r="BL1564" s="42"/>
      <c r="BM1564" s="42"/>
      <c r="BN1564" s="42"/>
      <c r="BO1564" s="42"/>
      <c r="BP1564" s="42"/>
      <c r="BQ1564" s="42"/>
      <c r="BR1564" s="42"/>
      <c r="BS1564" s="42"/>
      <c r="BT1564" s="42"/>
      <c r="BU1564" s="42"/>
      <c r="BV1564" s="42"/>
      <c r="BW1564" s="42"/>
      <c r="BX1564" s="42"/>
      <c r="BY1564" s="42"/>
      <c r="BZ1564" s="42"/>
      <c r="CA1564" s="42"/>
      <c r="CB1564" s="42"/>
      <c r="CC1564" s="42"/>
      <c r="CD1564" s="42"/>
      <c r="CE1564" s="42"/>
      <c r="CF1564" s="42"/>
      <c r="CG1564" s="42"/>
      <c r="CH1564" s="42"/>
      <c r="CI1564" s="42"/>
      <c r="CJ1564" s="42"/>
      <c r="CK1564" s="42"/>
      <c r="CL1564" s="42"/>
      <c r="CM1564" s="42"/>
      <c r="CN1564" s="42"/>
      <c r="CO1564" s="42"/>
      <c r="CP1564" s="42"/>
      <c r="CQ1564" s="42"/>
      <c r="CR1564" s="42"/>
      <c r="CS1564" s="42"/>
      <c r="CT1564" s="42"/>
      <c r="CU1564" s="42"/>
      <c r="CV1564" s="42"/>
    </row>
    <row r="1565" spans="1:100" x14ac:dyDescent="0.45">
      <c r="A1565" s="42"/>
      <c r="B1565" s="42"/>
      <c r="C1565" s="42"/>
      <c r="D1565" s="42"/>
      <c r="E1565" s="42"/>
      <c r="F1565" s="42"/>
      <c r="G1565" s="42"/>
      <c r="H1565" s="42"/>
      <c r="I1565" s="42"/>
      <c r="J1565" s="42"/>
      <c r="K1565" s="42"/>
      <c r="L1565" s="42"/>
      <c r="M1565" s="42"/>
      <c r="N1565" s="42"/>
      <c r="O1565" s="42"/>
      <c r="P1565" s="42"/>
      <c r="Q1565" s="42"/>
      <c r="R1565" s="42"/>
      <c r="S1565" s="42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H1565" s="42"/>
      <c r="BI1565" s="42"/>
      <c r="BJ1565" s="42"/>
      <c r="BK1565" s="42"/>
      <c r="BL1565" s="42"/>
      <c r="BM1565" s="42"/>
      <c r="BN1565" s="42"/>
      <c r="BO1565" s="42"/>
      <c r="BP1565" s="42"/>
      <c r="BQ1565" s="42"/>
      <c r="BR1565" s="42"/>
      <c r="BS1565" s="42"/>
      <c r="BT1565" s="42"/>
      <c r="BU1565" s="42"/>
      <c r="BV1565" s="42"/>
      <c r="BW1565" s="42"/>
      <c r="BX1565" s="42"/>
      <c r="BY1565" s="42"/>
      <c r="BZ1565" s="42"/>
      <c r="CA1565" s="42"/>
      <c r="CB1565" s="42"/>
      <c r="CC1565" s="42"/>
      <c r="CD1565" s="42"/>
      <c r="CE1565" s="42"/>
      <c r="CF1565" s="42"/>
      <c r="CG1565" s="42"/>
      <c r="CH1565" s="42"/>
      <c r="CI1565" s="42"/>
      <c r="CJ1565" s="42"/>
      <c r="CK1565" s="42"/>
      <c r="CL1565" s="42"/>
      <c r="CM1565" s="42"/>
      <c r="CN1565" s="42"/>
      <c r="CO1565" s="42"/>
      <c r="CP1565" s="42"/>
      <c r="CQ1565" s="42"/>
      <c r="CR1565" s="42"/>
      <c r="CS1565" s="42"/>
      <c r="CT1565" s="42"/>
      <c r="CU1565" s="42"/>
      <c r="CV1565" s="42"/>
    </row>
    <row r="1566" spans="1:100" x14ac:dyDescent="0.45">
      <c r="A1566" s="42"/>
      <c r="B1566" s="42"/>
      <c r="C1566" s="42"/>
      <c r="D1566" s="42"/>
      <c r="E1566" s="42"/>
      <c r="F1566" s="42"/>
      <c r="G1566" s="42"/>
      <c r="H1566" s="42"/>
      <c r="I1566" s="42"/>
      <c r="J1566" s="42"/>
      <c r="K1566" s="42"/>
      <c r="L1566" s="42"/>
      <c r="M1566" s="42"/>
      <c r="N1566" s="42"/>
      <c r="O1566" s="42"/>
      <c r="P1566" s="42"/>
      <c r="Q1566" s="42"/>
      <c r="R1566" s="42"/>
      <c r="S1566" s="42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H1566" s="42"/>
      <c r="BI1566" s="42"/>
      <c r="BJ1566" s="42"/>
      <c r="BK1566" s="42"/>
      <c r="BL1566" s="42"/>
      <c r="BM1566" s="42"/>
      <c r="BN1566" s="42"/>
      <c r="BO1566" s="42"/>
      <c r="BP1566" s="42"/>
      <c r="BQ1566" s="42"/>
      <c r="BR1566" s="42"/>
      <c r="BS1566" s="42"/>
      <c r="BT1566" s="42"/>
      <c r="BU1566" s="42"/>
      <c r="BV1566" s="42"/>
      <c r="BW1566" s="42"/>
      <c r="BX1566" s="42"/>
      <c r="BY1566" s="42"/>
      <c r="BZ1566" s="42"/>
      <c r="CA1566" s="42"/>
      <c r="CB1566" s="42"/>
      <c r="CC1566" s="42"/>
      <c r="CD1566" s="42"/>
      <c r="CE1566" s="42"/>
      <c r="CF1566" s="42"/>
      <c r="CG1566" s="42"/>
      <c r="CH1566" s="42"/>
      <c r="CI1566" s="42"/>
      <c r="CJ1566" s="42"/>
      <c r="CK1566" s="42"/>
      <c r="CL1566" s="42"/>
      <c r="CM1566" s="42"/>
      <c r="CN1566" s="42"/>
      <c r="CO1566" s="42"/>
      <c r="CP1566" s="42"/>
      <c r="CQ1566" s="42"/>
      <c r="CR1566" s="42"/>
      <c r="CS1566" s="42"/>
      <c r="CT1566" s="42"/>
      <c r="CU1566" s="42"/>
      <c r="CV1566" s="42"/>
    </row>
    <row r="1567" spans="1:100" x14ac:dyDescent="0.45">
      <c r="A1567" s="42"/>
      <c r="B1567" s="42"/>
      <c r="C1567" s="42"/>
      <c r="D1567" s="42"/>
      <c r="E1567" s="42"/>
      <c r="F1567" s="42"/>
      <c r="G1567" s="42"/>
      <c r="H1567" s="42"/>
      <c r="I1567" s="42"/>
      <c r="J1567" s="42"/>
      <c r="K1567" s="42"/>
      <c r="L1567" s="42"/>
      <c r="M1567" s="42"/>
      <c r="N1567" s="42"/>
      <c r="O1567" s="42"/>
      <c r="P1567" s="42"/>
      <c r="Q1567" s="42"/>
      <c r="R1567" s="42"/>
      <c r="S1567" s="42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H1567" s="42"/>
      <c r="BI1567" s="42"/>
      <c r="BJ1567" s="42"/>
      <c r="BK1567" s="42"/>
      <c r="BL1567" s="42"/>
      <c r="BM1567" s="42"/>
      <c r="BN1567" s="42"/>
      <c r="BO1567" s="42"/>
      <c r="BP1567" s="42"/>
      <c r="BQ1567" s="42"/>
      <c r="BR1567" s="42"/>
      <c r="BS1567" s="42"/>
      <c r="BT1567" s="42"/>
      <c r="BU1567" s="42"/>
      <c r="BV1567" s="42"/>
      <c r="BW1567" s="42"/>
      <c r="BX1567" s="42"/>
      <c r="BY1567" s="42"/>
      <c r="BZ1567" s="42"/>
      <c r="CA1567" s="42"/>
      <c r="CB1567" s="42"/>
      <c r="CC1567" s="42"/>
      <c r="CD1567" s="42"/>
      <c r="CE1567" s="42"/>
      <c r="CF1567" s="42"/>
      <c r="CG1567" s="42"/>
      <c r="CH1567" s="42"/>
      <c r="CI1567" s="42"/>
      <c r="CJ1567" s="42"/>
      <c r="CK1567" s="42"/>
      <c r="CL1567" s="42"/>
      <c r="CM1567" s="42"/>
      <c r="CN1567" s="42"/>
      <c r="CO1567" s="42"/>
      <c r="CP1567" s="42"/>
      <c r="CQ1567" s="42"/>
      <c r="CR1567" s="42"/>
      <c r="CS1567" s="42"/>
      <c r="CT1567" s="42"/>
      <c r="CU1567" s="42"/>
      <c r="CV1567" s="42"/>
    </row>
    <row r="1568" spans="1:100" x14ac:dyDescent="0.45">
      <c r="A1568" s="42"/>
      <c r="B1568" s="42"/>
      <c r="C1568" s="42"/>
      <c r="D1568" s="42"/>
      <c r="E1568" s="42"/>
      <c r="F1568" s="42"/>
      <c r="G1568" s="42"/>
      <c r="H1568" s="42"/>
      <c r="I1568" s="42"/>
      <c r="J1568" s="42"/>
      <c r="K1568" s="42"/>
      <c r="L1568" s="42"/>
      <c r="M1568" s="42"/>
      <c r="N1568" s="42"/>
      <c r="O1568" s="42"/>
      <c r="P1568" s="42"/>
      <c r="Q1568" s="42"/>
      <c r="R1568" s="42"/>
      <c r="S1568" s="42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H1568" s="42"/>
      <c r="BI1568" s="42"/>
      <c r="BJ1568" s="42"/>
      <c r="BK1568" s="42"/>
      <c r="BL1568" s="42"/>
      <c r="BM1568" s="42"/>
      <c r="BN1568" s="42"/>
      <c r="BO1568" s="42"/>
      <c r="BP1568" s="42"/>
      <c r="BQ1568" s="42"/>
      <c r="BR1568" s="42"/>
      <c r="BS1568" s="42"/>
      <c r="BT1568" s="42"/>
      <c r="BU1568" s="42"/>
      <c r="BV1568" s="42"/>
      <c r="BW1568" s="42"/>
      <c r="BX1568" s="42"/>
      <c r="BY1568" s="42"/>
      <c r="BZ1568" s="42"/>
      <c r="CA1568" s="42"/>
      <c r="CB1568" s="42"/>
      <c r="CC1568" s="42"/>
      <c r="CD1568" s="42"/>
      <c r="CE1568" s="42"/>
      <c r="CF1568" s="42"/>
      <c r="CG1568" s="42"/>
      <c r="CH1568" s="42"/>
      <c r="CI1568" s="42"/>
      <c r="CJ1568" s="42"/>
      <c r="CK1568" s="42"/>
      <c r="CL1568" s="42"/>
      <c r="CM1568" s="42"/>
      <c r="CN1568" s="42"/>
      <c r="CO1568" s="42"/>
      <c r="CP1568" s="42"/>
      <c r="CQ1568" s="42"/>
      <c r="CR1568" s="42"/>
      <c r="CS1568" s="42"/>
      <c r="CT1568" s="42"/>
      <c r="CU1568" s="42"/>
      <c r="CV1568" s="42"/>
    </row>
    <row r="1569" spans="1:100" x14ac:dyDescent="0.45">
      <c r="A1569" s="42"/>
      <c r="B1569" s="42"/>
      <c r="C1569" s="42"/>
      <c r="D1569" s="42"/>
      <c r="E1569" s="42"/>
      <c r="F1569" s="42"/>
      <c r="G1569" s="42"/>
      <c r="H1569" s="42"/>
      <c r="I1569" s="42"/>
      <c r="J1569" s="42"/>
      <c r="K1569" s="42"/>
      <c r="L1569" s="42"/>
      <c r="M1569" s="42"/>
      <c r="N1569" s="42"/>
      <c r="O1569" s="42"/>
      <c r="P1569" s="42"/>
      <c r="Q1569" s="42"/>
      <c r="R1569" s="42"/>
      <c r="S1569" s="42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H1569" s="42"/>
      <c r="BI1569" s="42"/>
      <c r="BJ1569" s="42"/>
      <c r="BK1569" s="42"/>
      <c r="BL1569" s="42"/>
      <c r="BM1569" s="42"/>
      <c r="BN1569" s="42"/>
      <c r="BO1569" s="42"/>
      <c r="BP1569" s="42"/>
      <c r="BQ1569" s="42"/>
      <c r="BR1569" s="42"/>
      <c r="BS1569" s="42"/>
      <c r="BT1569" s="42"/>
      <c r="BU1569" s="42"/>
      <c r="BV1569" s="42"/>
      <c r="BW1569" s="42"/>
      <c r="BX1569" s="42"/>
      <c r="BY1569" s="42"/>
      <c r="BZ1569" s="42"/>
      <c r="CA1569" s="42"/>
      <c r="CB1569" s="42"/>
      <c r="CC1569" s="42"/>
      <c r="CD1569" s="42"/>
      <c r="CE1569" s="42"/>
      <c r="CF1569" s="42"/>
      <c r="CG1569" s="42"/>
      <c r="CH1569" s="42"/>
      <c r="CI1569" s="42"/>
      <c r="CJ1569" s="42"/>
      <c r="CK1569" s="42"/>
      <c r="CL1569" s="42"/>
      <c r="CM1569" s="42"/>
      <c r="CN1569" s="42"/>
      <c r="CO1569" s="42"/>
      <c r="CP1569" s="42"/>
      <c r="CQ1569" s="42"/>
      <c r="CR1569" s="42"/>
      <c r="CS1569" s="42"/>
      <c r="CT1569" s="42"/>
      <c r="CU1569" s="42"/>
      <c r="CV1569" s="42"/>
    </row>
    <row r="1570" spans="1:100" x14ac:dyDescent="0.45">
      <c r="A1570" s="42"/>
      <c r="B1570" s="42"/>
      <c r="C1570" s="42"/>
      <c r="D1570" s="42"/>
      <c r="E1570" s="42"/>
      <c r="F1570" s="42"/>
      <c r="G1570" s="42"/>
      <c r="H1570" s="42"/>
      <c r="I1570" s="42"/>
      <c r="J1570" s="42"/>
      <c r="K1570" s="42"/>
      <c r="L1570" s="42"/>
      <c r="M1570" s="42"/>
      <c r="N1570" s="42"/>
      <c r="O1570" s="42"/>
      <c r="P1570" s="42"/>
      <c r="Q1570" s="42"/>
      <c r="R1570" s="42"/>
      <c r="S1570" s="42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H1570" s="42"/>
      <c r="BI1570" s="42"/>
      <c r="BJ1570" s="42"/>
      <c r="BK1570" s="42"/>
      <c r="BL1570" s="42"/>
      <c r="BM1570" s="42"/>
      <c r="BN1570" s="42"/>
      <c r="BO1570" s="42"/>
      <c r="BP1570" s="42"/>
      <c r="BQ1570" s="42"/>
      <c r="BR1570" s="42"/>
      <c r="BS1570" s="42"/>
      <c r="BT1570" s="42"/>
      <c r="BU1570" s="42"/>
      <c r="BV1570" s="42"/>
      <c r="BW1570" s="42"/>
      <c r="BX1570" s="42"/>
      <c r="BY1570" s="42"/>
      <c r="BZ1570" s="42"/>
      <c r="CA1570" s="42"/>
      <c r="CB1570" s="42"/>
      <c r="CC1570" s="42"/>
      <c r="CD1570" s="42"/>
      <c r="CE1570" s="42"/>
      <c r="CF1570" s="42"/>
      <c r="CG1570" s="42"/>
      <c r="CH1570" s="42"/>
      <c r="CI1570" s="42"/>
      <c r="CJ1570" s="42"/>
      <c r="CK1570" s="42"/>
      <c r="CL1570" s="42"/>
      <c r="CM1570" s="42"/>
      <c r="CN1570" s="42"/>
      <c r="CO1570" s="42"/>
      <c r="CP1570" s="42"/>
      <c r="CQ1570" s="42"/>
      <c r="CR1570" s="42"/>
      <c r="CS1570" s="42"/>
      <c r="CT1570" s="42"/>
      <c r="CU1570" s="42"/>
      <c r="CV1570" s="42"/>
    </row>
    <row r="1571" spans="1:100" x14ac:dyDescent="0.45">
      <c r="A1571" s="42"/>
      <c r="B1571" s="42"/>
      <c r="C1571" s="42"/>
      <c r="D1571" s="42"/>
      <c r="E1571" s="42"/>
      <c r="F1571" s="42"/>
      <c r="G1571" s="42"/>
      <c r="H1571" s="42"/>
      <c r="I1571" s="42"/>
      <c r="J1571" s="42"/>
      <c r="K1571" s="42"/>
      <c r="L1571" s="42"/>
      <c r="M1571" s="42"/>
      <c r="N1571" s="42"/>
      <c r="O1571" s="42"/>
      <c r="P1571" s="42"/>
      <c r="Q1571" s="42"/>
      <c r="R1571" s="42"/>
      <c r="S1571" s="42"/>
      <c r="T1571" s="42"/>
      <c r="U1571" s="42"/>
      <c r="V1571" s="42"/>
      <c r="W1571" s="42"/>
      <c r="X1571" s="42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S1571" s="42"/>
      <c r="AT1571" s="42"/>
      <c r="AU1571" s="42"/>
      <c r="AV1571" s="42"/>
      <c r="AW1571" s="42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H1571" s="42"/>
      <c r="BI1571" s="42"/>
      <c r="BJ1571" s="42"/>
      <c r="BK1571" s="42"/>
      <c r="BL1571" s="42"/>
      <c r="BM1571" s="42"/>
      <c r="BN1571" s="42"/>
      <c r="BO1571" s="42"/>
      <c r="BP1571" s="42"/>
      <c r="BQ1571" s="42"/>
      <c r="BR1571" s="42"/>
      <c r="BS1571" s="42"/>
      <c r="BT1571" s="42"/>
      <c r="BU1571" s="42"/>
      <c r="BV1571" s="42"/>
      <c r="BW1571" s="42"/>
      <c r="BX1571" s="42"/>
      <c r="BY1571" s="42"/>
      <c r="BZ1571" s="42"/>
      <c r="CA1571" s="42"/>
      <c r="CB1571" s="42"/>
      <c r="CC1571" s="42"/>
      <c r="CD1571" s="42"/>
      <c r="CE1571" s="42"/>
      <c r="CF1571" s="42"/>
      <c r="CG1571" s="42"/>
      <c r="CH1571" s="42"/>
      <c r="CI1571" s="42"/>
      <c r="CJ1571" s="42"/>
      <c r="CK1571" s="42"/>
      <c r="CL1571" s="42"/>
      <c r="CM1571" s="42"/>
      <c r="CN1571" s="42"/>
      <c r="CO1571" s="42"/>
      <c r="CP1571" s="42"/>
      <c r="CQ1571" s="42"/>
      <c r="CR1571" s="42"/>
      <c r="CS1571" s="42"/>
      <c r="CT1571" s="42"/>
      <c r="CU1571" s="42"/>
      <c r="CV1571" s="42"/>
    </row>
    <row r="1572" spans="1:100" x14ac:dyDescent="0.45">
      <c r="A1572" s="42"/>
      <c r="B1572" s="42"/>
      <c r="C1572" s="42"/>
      <c r="D1572" s="42"/>
      <c r="E1572" s="42"/>
      <c r="F1572" s="42"/>
      <c r="G1572" s="42"/>
      <c r="H1572" s="42"/>
      <c r="I1572" s="42"/>
      <c r="J1572" s="42"/>
      <c r="K1572" s="42"/>
      <c r="L1572" s="42"/>
      <c r="M1572" s="42"/>
      <c r="N1572" s="42"/>
      <c r="O1572" s="42"/>
      <c r="P1572" s="42"/>
      <c r="Q1572" s="42"/>
      <c r="R1572" s="42"/>
      <c r="S1572" s="42"/>
      <c r="T1572" s="42"/>
      <c r="U1572" s="42"/>
      <c r="V1572" s="42"/>
      <c r="W1572" s="42"/>
      <c r="X1572" s="42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S1572" s="42"/>
      <c r="AT1572" s="42"/>
      <c r="AU1572" s="42"/>
      <c r="AV1572" s="42"/>
      <c r="AW1572" s="42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H1572" s="42"/>
      <c r="BI1572" s="42"/>
      <c r="BJ1572" s="42"/>
      <c r="BK1572" s="42"/>
      <c r="BL1572" s="42"/>
      <c r="BM1572" s="42"/>
      <c r="BN1572" s="42"/>
      <c r="BO1572" s="42"/>
      <c r="BP1572" s="42"/>
      <c r="BQ1572" s="42"/>
      <c r="BR1572" s="42"/>
      <c r="BS1572" s="42"/>
      <c r="BT1572" s="42"/>
      <c r="BU1572" s="42"/>
      <c r="BV1572" s="42"/>
      <c r="BW1572" s="42"/>
      <c r="BX1572" s="42"/>
      <c r="BY1572" s="42"/>
      <c r="BZ1572" s="42"/>
      <c r="CA1572" s="42"/>
      <c r="CB1572" s="42"/>
      <c r="CC1572" s="42"/>
      <c r="CD1572" s="42"/>
      <c r="CE1572" s="42"/>
      <c r="CF1572" s="42"/>
      <c r="CG1572" s="42"/>
      <c r="CH1572" s="42"/>
      <c r="CI1572" s="42"/>
      <c r="CJ1572" s="42"/>
      <c r="CK1572" s="42"/>
      <c r="CL1572" s="42"/>
      <c r="CM1572" s="42"/>
      <c r="CN1572" s="42"/>
      <c r="CO1572" s="42"/>
      <c r="CP1572" s="42"/>
      <c r="CQ1572" s="42"/>
      <c r="CR1572" s="42"/>
      <c r="CS1572" s="42"/>
      <c r="CT1572" s="42"/>
      <c r="CU1572" s="42"/>
      <c r="CV1572" s="42"/>
    </row>
    <row r="1573" spans="1:100" x14ac:dyDescent="0.45">
      <c r="A1573" s="42"/>
      <c r="B1573" s="42"/>
      <c r="C1573" s="42"/>
      <c r="D1573" s="42"/>
      <c r="E1573" s="42"/>
      <c r="F1573" s="42"/>
      <c r="G1573" s="42"/>
      <c r="H1573" s="42"/>
      <c r="I1573" s="42"/>
      <c r="J1573" s="42"/>
      <c r="K1573" s="42"/>
      <c r="L1573" s="42"/>
      <c r="M1573" s="42"/>
      <c r="N1573" s="42"/>
      <c r="O1573" s="42"/>
      <c r="P1573" s="42"/>
      <c r="Q1573" s="42"/>
      <c r="R1573" s="42"/>
      <c r="S1573" s="42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H1573" s="42"/>
      <c r="BI1573" s="42"/>
      <c r="BJ1573" s="42"/>
      <c r="BK1573" s="42"/>
      <c r="BL1573" s="42"/>
      <c r="BM1573" s="42"/>
      <c r="BN1573" s="42"/>
      <c r="BO1573" s="42"/>
      <c r="BP1573" s="42"/>
      <c r="BQ1573" s="42"/>
      <c r="BR1573" s="42"/>
      <c r="BS1573" s="42"/>
      <c r="BT1573" s="42"/>
      <c r="BU1573" s="42"/>
      <c r="BV1573" s="42"/>
      <c r="BW1573" s="42"/>
      <c r="BX1573" s="42"/>
      <c r="BY1573" s="42"/>
      <c r="BZ1573" s="42"/>
      <c r="CA1573" s="42"/>
      <c r="CB1573" s="42"/>
      <c r="CC1573" s="42"/>
      <c r="CD1573" s="42"/>
      <c r="CE1573" s="42"/>
      <c r="CF1573" s="42"/>
      <c r="CG1573" s="42"/>
      <c r="CH1573" s="42"/>
      <c r="CI1573" s="42"/>
      <c r="CJ1573" s="42"/>
      <c r="CK1573" s="42"/>
      <c r="CL1573" s="42"/>
      <c r="CM1573" s="42"/>
      <c r="CN1573" s="42"/>
      <c r="CO1573" s="42"/>
      <c r="CP1573" s="42"/>
      <c r="CQ1573" s="42"/>
      <c r="CR1573" s="42"/>
      <c r="CS1573" s="42"/>
      <c r="CT1573" s="42"/>
      <c r="CU1573" s="42"/>
      <c r="CV1573" s="42"/>
    </row>
    <row r="1574" spans="1:100" x14ac:dyDescent="0.45">
      <c r="A1574" s="42"/>
      <c r="B1574" s="42"/>
      <c r="C1574" s="42"/>
      <c r="D1574" s="42"/>
      <c r="E1574" s="42"/>
      <c r="F1574" s="42"/>
      <c r="G1574" s="42"/>
      <c r="H1574" s="42"/>
      <c r="I1574" s="42"/>
      <c r="J1574" s="42"/>
      <c r="K1574" s="42"/>
      <c r="L1574" s="42"/>
      <c r="M1574" s="42"/>
      <c r="N1574" s="42"/>
      <c r="O1574" s="42"/>
      <c r="P1574" s="42"/>
      <c r="Q1574" s="42"/>
      <c r="R1574" s="42"/>
      <c r="S1574" s="42"/>
      <c r="T1574" s="42"/>
      <c r="U1574" s="42"/>
      <c r="V1574" s="42"/>
      <c r="W1574" s="42"/>
      <c r="X1574" s="42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S1574" s="42"/>
      <c r="AT1574" s="42"/>
      <c r="AU1574" s="42"/>
      <c r="AV1574" s="42"/>
      <c r="AW1574" s="42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H1574" s="42"/>
      <c r="BI1574" s="42"/>
      <c r="BJ1574" s="42"/>
      <c r="BK1574" s="42"/>
      <c r="BL1574" s="42"/>
      <c r="BM1574" s="42"/>
      <c r="BN1574" s="42"/>
      <c r="BO1574" s="42"/>
      <c r="BP1574" s="42"/>
      <c r="BQ1574" s="42"/>
      <c r="BR1574" s="42"/>
      <c r="BS1574" s="42"/>
      <c r="BT1574" s="42"/>
      <c r="BU1574" s="42"/>
      <c r="BV1574" s="42"/>
      <c r="BW1574" s="42"/>
      <c r="BX1574" s="42"/>
      <c r="BY1574" s="42"/>
      <c r="BZ1574" s="42"/>
      <c r="CA1574" s="42"/>
      <c r="CB1574" s="42"/>
      <c r="CC1574" s="42"/>
      <c r="CD1574" s="42"/>
      <c r="CE1574" s="42"/>
      <c r="CF1574" s="42"/>
      <c r="CG1574" s="42"/>
      <c r="CH1574" s="42"/>
      <c r="CI1574" s="42"/>
      <c r="CJ1574" s="42"/>
      <c r="CK1574" s="42"/>
      <c r="CL1574" s="42"/>
      <c r="CM1574" s="42"/>
      <c r="CN1574" s="42"/>
      <c r="CO1574" s="42"/>
      <c r="CP1574" s="42"/>
      <c r="CQ1574" s="42"/>
      <c r="CR1574" s="42"/>
      <c r="CS1574" s="42"/>
      <c r="CT1574" s="42"/>
      <c r="CU1574" s="42"/>
      <c r="CV1574" s="42"/>
    </row>
    <row r="1575" spans="1:100" x14ac:dyDescent="0.45">
      <c r="A1575" s="42"/>
      <c r="B1575" s="42"/>
      <c r="C1575" s="42"/>
      <c r="D1575" s="42"/>
      <c r="E1575" s="42"/>
      <c r="F1575" s="42"/>
      <c r="G1575" s="42"/>
      <c r="H1575" s="42"/>
      <c r="I1575" s="42"/>
      <c r="J1575" s="42"/>
      <c r="K1575" s="42"/>
      <c r="L1575" s="42"/>
      <c r="M1575" s="42"/>
      <c r="N1575" s="42"/>
      <c r="O1575" s="42"/>
      <c r="P1575" s="42"/>
      <c r="Q1575" s="42"/>
      <c r="R1575" s="42"/>
      <c r="S1575" s="42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H1575" s="42"/>
      <c r="BI1575" s="42"/>
      <c r="BJ1575" s="42"/>
      <c r="BK1575" s="42"/>
      <c r="BL1575" s="42"/>
      <c r="BM1575" s="42"/>
      <c r="BN1575" s="42"/>
      <c r="BO1575" s="42"/>
      <c r="BP1575" s="42"/>
      <c r="BQ1575" s="42"/>
      <c r="BR1575" s="42"/>
      <c r="BS1575" s="42"/>
      <c r="BT1575" s="42"/>
      <c r="BU1575" s="42"/>
      <c r="BV1575" s="42"/>
      <c r="BW1575" s="42"/>
      <c r="BX1575" s="42"/>
      <c r="BY1575" s="42"/>
      <c r="BZ1575" s="42"/>
      <c r="CA1575" s="42"/>
      <c r="CB1575" s="42"/>
      <c r="CC1575" s="42"/>
      <c r="CD1575" s="42"/>
      <c r="CE1575" s="42"/>
      <c r="CF1575" s="42"/>
      <c r="CG1575" s="42"/>
      <c r="CH1575" s="42"/>
      <c r="CI1575" s="42"/>
      <c r="CJ1575" s="42"/>
      <c r="CK1575" s="42"/>
      <c r="CL1575" s="42"/>
      <c r="CM1575" s="42"/>
      <c r="CN1575" s="42"/>
      <c r="CO1575" s="42"/>
      <c r="CP1575" s="42"/>
      <c r="CQ1575" s="42"/>
      <c r="CR1575" s="42"/>
      <c r="CS1575" s="42"/>
      <c r="CT1575" s="42"/>
      <c r="CU1575" s="42"/>
      <c r="CV1575" s="42"/>
    </row>
    <row r="1576" spans="1:100" x14ac:dyDescent="0.45">
      <c r="A1576" s="42"/>
      <c r="B1576" s="42"/>
      <c r="C1576" s="42"/>
      <c r="D1576" s="42"/>
      <c r="E1576" s="42"/>
      <c r="F1576" s="42"/>
      <c r="G1576" s="42"/>
      <c r="H1576" s="42"/>
      <c r="I1576" s="42"/>
      <c r="J1576" s="42"/>
      <c r="K1576" s="42"/>
      <c r="L1576" s="42"/>
      <c r="M1576" s="42"/>
      <c r="N1576" s="42"/>
      <c r="O1576" s="42"/>
      <c r="P1576" s="42"/>
      <c r="Q1576" s="42"/>
      <c r="R1576" s="42"/>
      <c r="S1576" s="42"/>
      <c r="T1576" s="42"/>
      <c r="U1576" s="42"/>
      <c r="V1576" s="42"/>
      <c r="W1576" s="42"/>
      <c r="X1576" s="42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S1576" s="42"/>
      <c r="AT1576" s="42"/>
      <c r="AU1576" s="42"/>
      <c r="AV1576" s="42"/>
      <c r="AW1576" s="42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H1576" s="42"/>
      <c r="BI1576" s="42"/>
      <c r="BJ1576" s="42"/>
      <c r="BK1576" s="42"/>
      <c r="BL1576" s="42"/>
      <c r="BM1576" s="42"/>
      <c r="BN1576" s="42"/>
      <c r="BO1576" s="42"/>
      <c r="BP1576" s="42"/>
      <c r="BQ1576" s="42"/>
      <c r="BR1576" s="42"/>
      <c r="BS1576" s="42"/>
      <c r="BT1576" s="42"/>
      <c r="BU1576" s="42"/>
      <c r="BV1576" s="42"/>
      <c r="BW1576" s="42"/>
      <c r="BX1576" s="42"/>
      <c r="BY1576" s="42"/>
      <c r="BZ1576" s="42"/>
      <c r="CA1576" s="42"/>
      <c r="CB1576" s="42"/>
      <c r="CC1576" s="42"/>
      <c r="CD1576" s="42"/>
      <c r="CE1576" s="42"/>
      <c r="CF1576" s="42"/>
      <c r="CG1576" s="42"/>
      <c r="CH1576" s="42"/>
      <c r="CI1576" s="42"/>
      <c r="CJ1576" s="42"/>
      <c r="CK1576" s="42"/>
      <c r="CL1576" s="42"/>
      <c r="CM1576" s="42"/>
      <c r="CN1576" s="42"/>
      <c r="CO1576" s="42"/>
      <c r="CP1576" s="42"/>
      <c r="CQ1576" s="42"/>
      <c r="CR1576" s="42"/>
      <c r="CS1576" s="42"/>
      <c r="CT1576" s="42"/>
      <c r="CU1576" s="42"/>
      <c r="CV1576" s="42"/>
    </row>
    <row r="1577" spans="1:100" x14ac:dyDescent="0.45">
      <c r="A1577" s="42"/>
      <c r="B1577" s="42"/>
      <c r="C1577" s="42"/>
      <c r="D1577" s="42"/>
      <c r="E1577" s="42"/>
      <c r="F1577" s="42"/>
      <c r="G1577" s="42"/>
      <c r="H1577" s="42"/>
      <c r="I1577" s="42"/>
      <c r="J1577" s="42"/>
      <c r="K1577" s="42"/>
      <c r="L1577" s="42"/>
      <c r="M1577" s="42"/>
      <c r="N1577" s="42"/>
      <c r="O1577" s="42"/>
      <c r="P1577" s="42"/>
      <c r="Q1577" s="42"/>
      <c r="R1577" s="42"/>
      <c r="S1577" s="42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H1577" s="42"/>
      <c r="BI1577" s="42"/>
      <c r="BJ1577" s="42"/>
      <c r="BK1577" s="42"/>
      <c r="BL1577" s="42"/>
      <c r="BM1577" s="42"/>
      <c r="BN1577" s="42"/>
      <c r="BO1577" s="42"/>
      <c r="BP1577" s="42"/>
      <c r="BQ1577" s="42"/>
      <c r="BR1577" s="42"/>
      <c r="BS1577" s="42"/>
      <c r="BT1577" s="42"/>
      <c r="BU1577" s="42"/>
      <c r="BV1577" s="42"/>
      <c r="BW1577" s="42"/>
      <c r="BX1577" s="42"/>
      <c r="BY1577" s="42"/>
      <c r="BZ1577" s="42"/>
      <c r="CA1577" s="42"/>
      <c r="CB1577" s="42"/>
      <c r="CC1577" s="42"/>
      <c r="CD1577" s="42"/>
      <c r="CE1577" s="42"/>
      <c r="CF1577" s="42"/>
      <c r="CG1577" s="42"/>
      <c r="CH1577" s="42"/>
      <c r="CI1577" s="42"/>
      <c r="CJ1577" s="42"/>
      <c r="CK1577" s="42"/>
      <c r="CL1577" s="42"/>
      <c r="CM1577" s="42"/>
      <c r="CN1577" s="42"/>
      <c r="CO1577" s="42"/>
      <c r="CP1577" s="42"/>
      <c r="CQ1577" s="42"/>
      <c r="CR1577" s="42"/>
      <c r="CS1577" s="42"/>
      <c r="CT1577" s="42"/>
      <c r="CU1577" s="42"/>
      <c r="CV1577" s="42"/>
    </row>
    <row r="1578" spans="1:100" x14ac:dyDescent="0.45">
      <c r="A1578" s="42"/>
      <c r="B1578" s="42"/>
      <c r="C1578" s="42"/>
      <c r="D1578" s="42"/>
      <c r="E1578" s="42"/>
      <c r="F1578" s="42"/>
      <c r="G1578" s="42"/>
      <c r="H1578" s="42"/>
      <c r="I1578" s="42"/>
      <c r="J1578" s="42"/>
      <c r="K1578" s="42"/>
      <c r="L1578" s="42"/>
      <c r="M1578" s="42"/>
      <c r="N1578" s="42"/>
      <c r="O1578" s="42"/>
      <c r="P1578" s="42"/>
      <c r="Q1578" s="42"/>
      <c r="R1578" s="42"/>
      <c r="S1578" s="42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H1578" s="42"/>
      <c r="BI1578" s="42"/>
      <c r="BJ1578" s="42"/>
      <c r="BK1578" s="42"/>
      <c r="BL1578" s="42"/>
      <c r="BM1578" s="42"/>
      <c r="BN1578" s="42"/>
      <c r="BO1578" s="42"/>
      <c r="BP1578" s="42"/>
      <c r="BQ1578" s="42"/>
      <c r="BR1578" s="42"/>
      <c r="BS1578" s="42"/>
      <c r="BT1578" s="42"/>
      <c r="BU1578" s="42"/>
      <c r="BV1578" s="42"/>
      <c r="BW1578" s="42"/>
      <c r="BX1578" s="42"/>
      <c r="BY1578" s="42"/>
      <c r="BZ1578" s="42"/>
      <c r="CA1578" s="42"/>
      <c r="CB1578" s="42"/>
      <c r="CC1578" s="42"/>
      <c r="CD1578" s="42"/>
      <c r="CE1578" s="42"/>
      <c r="CF1578" s="42"/>
      <c r="CG1578" s="42"/>
      <c r="CH1578" s="42"/>
      <c r="CI1578" s="42"/>
      <c r="CJ1578" s="42"/>
      <c r="CK1578" s="42"/>
      <c r="CL1578" s="42"/>
      <c r="CM1578" s="42"/>
      <c r="CN1578" s="42"/>
      <c r="CO1578" s="42"/>
      <c r="CP1578" s="42"/>
      <c r="CQ1578" s="42"/>
      <c r="CR1578" s="42"/>
      <c r="CS1578" s="42"/>
      <c r="CT1578" s="42"/>
      <c r="CU1578" s="42"/>
      <c r="CV1578" s="42"/>
    </row>
    <row r="1579" spans="1:100" x14ac:dyDescent="0.45">
      <c r="A1579" s="42"/>
      <c r="B1579" s="42"/>
      <c r="C1579" s="42"/>
      <c r="D1579" s="42"/>
      <c r="E1579" s="42"/>
      <c r="F1579" s="42"/>
      <c r="G1579" s="42"/>
      <c r="H1579" s="42"/>
      <c r="I1579" s="42"/>
      <c r="J1579" s="42"/>
      <c r="K1579" s="42"/>
      <c r="L1579" s="42"/>
      <c r="M1579" s="42"/>
      <c r="N1579" s="42"/>
      <c r="O1579" s="42"/>
      <c r="P1579" s="42"/>
      <c r="Q1579" s="42"/>
      <c r="R1579" s="42"/>
      <c r="S1579" s="42"/>
      <c r="T1579" s="42"/>
      <c r="U1579" s="42"/>
      <c r="V1579" s="42"/>
      <c r="W1579" s="42"/>
      <c r="X1579" s="42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S1579" s="42"/>
      <c r="AT1579" s="42"/>
      <c r="AU1579" s="42"/>
      <c r="AV1579" s="42"/>
      <c r="AW1579" s="42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H1579" s="42"/>
      <c r="BI1579" s="42"/>
      <c r="BJ1579" s="42"/>
      <c r="BK1579" s="42"/>
      <c r="BL1579" s="42"/>
      <c r="BM1579" s="42"/>
      <c r="BN1579" s="42"/>
      <c r="BO1579" s="42"/>
      <c r="BP1579" s="42"/>
      <c r="BQ1579" s="42"/>
      <c r="BR1579" s="42"/>
      <c r="BS1579" s="42"/>
      <c r="BT1579" s="42"/>
      <c r="BU1579" s="42"/>
      <c r="BV1579" s="42"/>
      <c r="BW1579" s="42"/>
      <c r="BX1579" s="42"/>
      <c r="BY1579" s="42"/>
      <c r="BZ1579" s="42"/>
      <c r="CA1579" s="42"/>
      <c r="CB1579" s="42"/>
      <c r="CC1579" s="42"/>
      <c r="CD1579" s="42"/>
      <c r="CE1579" s="42"/>
      <c r="CF1579" s="42"/>
      <c r="CG1579" s="42"/>
      <c r="CH1579" s="42"/>
      <c r="CI1579" s="42"/>
      <c r="CJ1579" s="42"/>
      <c r="CK1579" s="42"/>
      <c r="CL1579" s="42"/>
      <c r="CM1579" s="42"/>
      <c r="CN1579" s="42"/>
      <c r="CO1579" s="42"/>
      <c r="CP1579" s="42"/>
      <c r="CQ1579" s="42"/>
      <c r="CR1579" s="42"/>
      <c r="CS1579" s="42"/>
      <c r="CT1579" s="42"/>
      <c r="CU1579" s="42"/>
      <c r="CV1579" s="42"/>
    </row>
    <row r="1580" spans="1:100" x14ac:dyDescent="0.45">
      <c r="A1580" s="42"/>
      <c r="B1580" s="42"/>
      <c r="C1580" s="42"/>
      <c r="D1580" s="42"/>
      <c r="E1580" s="42"/>
      <c r="F1580" s="42"/>
      <c r="G1580" s="42"/>
      <c r="H1580" s="42"/>
      <c r="I1580" s="42"/>
      <c r="J1580" s="42"/>
      <c r="K1580" s="42"/>
      <c r="L1580" s="42"/>
      <c r="M1580" s="42"/>
      <c r="N1580" s="42"/>
      <c r="O1580" s="42"/>
      <c r="P1580" s="42"/>
      <c r="Q1580" s="42"/>
      <c r="R1580" s="42"/>
      <c r="S1580" s="42"/>
      <c r="T1580" s="42"/>
      <c r="U1580" s="42"/>
      <c r="V1580" s="42"/>
      <c r="W1580" s="42"/>
      <c r="X1580" s="42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S1580" s="42"/>
      <c r="AT1580" s="42"/>
      <c r="AU1580" s="42"/>
      <c r="AV1580" s="42"/>
      <c r="AW1580" s="42"/>
      <c r="AX1580" s="42"/>
      <c r="AY1580" s="42"/>
      <c r="AZ1580" s="42"/>
      <c r="BA1580" s="42"/>
      <c r="BB1580" s="42"/>
      <c r="BC1580" s="42"/>
      <c r="BD1580" s="42"/>
      <c r="BE1580" s="42"/>
      <c r="BF1580" s="42"/>
      <c r="BG1580" s="42"/>
      <c r="BH1580" s="42"/>
      <c r="BI1580" s="42"/>
      <c r="BJ1580" s="42"/>
      <c r="BK1580" s="42"/>
      <c r="BL1580" s="42"/>
      <c r="BM1580" s="42"/>
      <c r="BN1580" s="42"/>
      <c r="BO1580" s="42"/>
      <c r="BP1580" s="42"/>
      <c r="BQ1580" s="42"/>
      <c r="BR1580" s="42"/>
      <c r="BS1580" s="42"/>
      <c r="BT1580" s="42"/>
      <c r="BU1580" s="42"/>
      <c r="BV1580" s="42"/>
      <c r="BW1580" s="42"/>
      <c r="BX1580" s="42"/>
      <c r="BY1580" s="42"/>
      <c r="BZ1580" s="42"/>
      <c r="CA1580" s="42"/>
      <c r="CB1580" s="42"/>
      <c r="CC1580" s="42"/>
      <c r="CD1580" s="42"/>
      <c r="CE1580" s="42"/>
      <c r="CF1580" s="42"/>
      <c r="CG1580" s="42"/>
      <c r="CH1580" s="42"/>
      <c r="CI1580" s="42"/>
      <c r="CJ1580" s="42"/>
      <c r="CK1580" s="42"/>
      <c r="CL1580" s="42"/>
      <c r="CM1580" s="42"/>
      <c r="CN1580" s="42"/>
      <c r="CO1580" s="42"/>
      <c r="CP1580" s="42"/>
      <c r="CQ1580" s="42"/>
      <c r="CR1580" s="42"/>
      <c r="CS1580" s="42"/>
      <c r="CT1580" s="42"/>
      <c r="CU1580" s="42"/>
      <c r="CV1580" s="42"/>
    </row>
    <row r="1581" spans="1:100" x14ac:dyDescent="0.45">
      <c r="A1581" s="42"/>
      <c r="B1581" s="42"/>
      <c r="C1581" s="42"/>
      <c r="D1581" s="42"/>
      <c r="E1581" s="42"/>
      <c r="F1581" s="42"/>
      <c r="G1581" s="42"/>
      <c r="H1581" s="42"/>
      <c r="I1581" s="42"/>
      <c r="J1581" s="42"/>
      <c r="K1581" s="42"/>
      <c r="L1581" s="42"/>
      <c r="M1581" s="42"/>
      <c r="N1581" s="42"/>
      <c r="O1581" s="42"/>
      <c r="P1581" s="42"/>
      <c r="Q1581" s="42"/>
      <c r="R1581" s="42"/>
      <c r="S1581" s="42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H1581" s="42"/>
      <c r="BI1581" s="42"/>
      <c r="BJ1581" s="42"/>
      <c r="BK1581" s="42"/>
      <c r="BL1581" s="42"/>
      <c r="BM1581" s="42"/>
      <c r="BN1581" s="42"/>
      <c r="BO1581" s="42"/>
      <c r="BP1581" s="42"/>
      <c r="BQ1581" s="42"/>
      <c r="BR1581" s="42"/>
      <c r="BS1581" s="42"/>
      <c r="BT1581" s="42"/>
      <c r="BU1581" s="42"/>
      <c r="BV1581" s="42"/>
      <c r="BW1581" s="42"/>
      <c r="BX1581" s="42"/>
      <c r="BY1581" s="42"/>
      <c r="BZ1581" s="42"/>
      <c r="CA1581" s="42"/>
      <c r="CB1581" s="42"/>
      <c r="CC1581" s="42"/>
      <c r="CD1581" s="42"/>
      <c r="CE1581" s="42"/>
      <c r="CF1581" s="42"/>
      <c r="CG1581" s="42"/>
      <c r="CH1581" s="42"/>
      <c r="CI1581" s="42"/>
      <c r="CJ1581" s="42"/>
      <c r="CK1581" s="42"/>
      <c r="CL1581" s="42"/>
      <c r="CM1581" s="42"/>
      <c r="CN1581" s="42"/>
      <c r="CO1581" s="42"/>
      <c r="CP1581" s="42"/>
      <c r="CQ1581" s="42"/>
      <c r="CR1581" s="42"/>
      <c r="CS1581" s="42"/>
      <c r="CT1581" s="42"/>
      <c r="CU1581" s="42"/>
      <c r="CV1581" s="42"/>
    </row>
    <row r="1582" spans="1:100" x14ac:dyDescent="0.45">
      <c r="A1582" s="42"/>
      <c r="B1582" s="42"/>
      <c r="C1582" s="42"/>
      <c r="D1582" s="42"/>
      <c r="E1582" s="42"/>
      <c r="F1582" s="42"/>
      <c r="G1582" s="42"/>
      <c r="H1582" s="42"/>
      <c r="I1582" s="42"/>
      <c r="J1582" s="42"/>
      <c r="K1582" s="42"/>
      <c r="L1582" s="42"/>
      <c r="M1582" s="42"/>
      <c r="N1582" s="42"/>
      <c r="O1582" s="42"/>
      <c r="P1582" s="42"/>
      <c r="Q1582" s="42"/>
      <c r="R1582" s="42"/>
      <c r="S1582" s="42"/>
      <c r="T1582" s="42"/>
      <c r="U1582" s="42"/>
      <c r="V1582" s="42"/>
      <c r="W1582" s="42"/>
      <c r="X1582" s="42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S1582" s="42"/>
      <c r="AT1582" s="42"/>
      <c r="AU1582" s="42"/>
      <c r="AV1582" s="42"/>
      <c r="AW1582" s="42"/>
      <c r="AX1582" s="42"/>
      <c r="AY1582" s="42"/>
      <c r="AZ1582" s="42"/>
      <c r="BA1582" s="42"/>
      <c r="BB1582" s="42"/>
      <c r="BC1582" s="42"/>
      <c r="BD1582" s="42"/>
      <c r="BE1582" s="42"/>
      <c r="BF1582" s="42"/>
      <c r="BG1582" s="42"/>
      <c r="BH1582" s="42"/>
      <c r="BI1582" s="42"/>
      <c r="BJ1582" s="42"/>
      <c r="BK1582" s="42"/>
      <c r="BL1582" s="42"/>
      <c r="BM1582" s="42"/>
      <c r="BN1582" s="42"/>
      <c r="BO1582" s="42"/>
      <c r="BP1582" s="42"/>
      <c r="BQ1582" s="42"/>
      <c r="BR1582" s="42"/>
      <c r="BS1582" s="42"/>
      <c r="BT1582" s="42"/>
      <c r="BU1582" s="42"/>
      <c r="BV1582" s="42"/>
      <c r="BW1582" s="42"/>
      <c r="BX1582" s="42"/>
      <c r="BY1582" s="42"/>
      <c r="BZ1582" s="42"/>
      <c r="CA1582" s="42"/>
      <c r="CB1582" s="42"/>
      <c r="CC1582" s="42"/>
      <c r="CD1582" s="42"/>
      <c r="CE1582" s="42"/>
      <c r="CF1582" s="42"/>
      <c r="CG1582" s="42"/>
      <c r="CH1582" s="42"/>
      <c r="CI1582" s="42"/>
      <c r="CJ1582" s="42"/>
      <c r="CK1582" s="42"/>
      <c r="CL1582" s="42"/>
      <c r="CM1582" s="42"/>
      <c r="CN1582" s="42"/>
      <c r="CO1582" s="42"/>
      <c r="CP1582" s="42"/>
      <c r="CQ1582" s="42"/>
      <c r="CR1582" s="42"/>
      <c r="CS1582" s="42"/>
      <c r="CT1582" s="42"/>
      <c r="CU1582" s="42"/>
      <c r="CV1582" s="42"/>
    </row>
    <row r="1583" spans="1:100" x14ac:dyDescent="0.45">
      <c r="A1583" s="42"/>
      <c r="B1583" s="42"/>
      <c r="C1583" s="42"/>
      <c r="D1583" s="42"/>
      <c r="E1583" s="42"/>
      <c r="F1583" s="42"/>
      <c r="G1583" s="42"/>
      <c r="H1583" s="42"/>
      <c r="I1583" s="42"/>
      <c r="J1583" s="42"/>
      <c r="K1583" s="42"/>
      <c r="L1583" s="42"/>
      <c r="M1583" s="42"/>
      <c r="N1583" s="42"/>
      <c r="O1583" s="42"/>
      <c r="P1583" s="42"/>
      <c r="Q1583" s="42"/>
      <c r="R1583" s="42"/>
      <c r="S1583" s="42"/>
      <c r="T1583" s="42"/>
      <c r="U1583" s="42"/>
      <c r="V1583" s="42"/>
      <c r="W1583" s="42"/>
      <c r="X1583" s="42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S1583" s="42"/>
      <c r="AT1583" s="42"/>
      <c r="AU1583" s="42"/>
      <c r="AV1583" s="42"/>
      <c r="AW1583" s="42"/>
      <c r="AX1583" s="42"/>
      <c r="AY1583" s="42"/>
      <c r="AZ1583" s="42"/>
      <c r="BA1583" s="42"/>
      <c r="BB1583" s="42"/>
      <c r="BC1583" s="42"/>
      <c r="BD1583" s="42"/>
      <c r="BE1583" s="42"/>
      <c r="BF1583" s="42"/>
      <c r="BG1583" s="42"/>
      <c r="BH1583" s="42"/>
      <c r="BI1583" s="42"/>
      <c r="BJ1583" s="42"/>
      <c r="BK1583" s="42"/>
      <c r="BL1583" s="42"/>
      <c r="BM1583" s="42"/>
      <c r="BN1583" s="42"/>
      <c r="BO1583" s="42"/>
      <c r="BP1583" s="42"/>
      <c r="BQ1583" s="42"/>
      <c r="BR1583" s="42"/>
      <c r="BS1583" s="42"/>
      <c r="BT1583" s="42"/>
      <c r="BU1583" s="42"/>
      <c r="BV1583" s="42"/>
      <c r="BW1583" s="42"/>
      <c r="BX1583" s="42"/>
      <c r="BY1583" s="42"/>
      <c r="BZ1583" s="42"/>
      <c r="CA1583" s="42"/>
      <c r="CB1583" s="42"/>
      <c r="CC1583" s="42"/>
      <c r="CD1583" s="42"/>
      <c r="CE1583" s="42"/>
      <c r="CF1583" s="42"/>
      <c r="CG1583" s="42"/>
      <c r="CH1583" s="42"/>
      <c r="CI1583" s="42"/>
      <c r="CJ1583" s="42"/>
      <c r="CK1583" s="42"/>
      <c r="CL1583" s="42"/>
      <c r="CM1583" s="42"/>
      <c r="CN1583" s="42"/>
      <c r="CO1583" s="42"/>
      <c r="CP1583" s="42"/>
      <c r="CQ1583" s="42"/>
      <c r="CR1583" s="42"/>
      <c r="CS1583" s="42"/>
      <c r="CT1583" s="42"/>
      <c r="CU1583" s="42"/>
      <c r="CV1583" s="42"/>
    </row>
    <row r="1584" spans="1:100" x14ac:dyDescent="0.45">
      <c r="A1584" s="42"/>
      <c r="B1584" s="42"/>
      <c r="C1584" s="42"/>
      <c r="D1584" s="42"/>
      <c r="E1584" s="42"/>
      <c r="F1584" s="42"/>
      <c r="G1584" s="42"/>
      <c r="H1584" s="42"/>
      <c r="I1584" s="42"/>
      <c r="J1584" s="42"/>
      <c r="K1584" s="42"/>
      <c r="L1584" s="42"/>
      <c r="M1584" s="42"/>
      <c r="N1584" s="42"/>
      <c r="O1584" s="42"/>
      <c r="P1584" s="42"/>
      <c r="Q1584" s="42"/>
      <c r="R1584" s="42"/>
      <c r="S1584" s="42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H1584" s="42"/>
      <c r="BI1584" s="42"/>
      <c r="BJ1584" s="42"/>
      <c r="BK1584" s="42"/>
      <c r="BL1584" s="42"/>
      <c r="BM1584" s="42"/>
      <c r="BN1584" s="42"/>
      <c r="BO1584" s="42"/>
      <c r="BP1584" s="42"/>
      <c r="BQ1584" s="42"/>
      <c r="BR1584" s="42"/>
      <c r="BS1584" s="42"/>
      <c r="BT1584" s="42"/>
      <c r="BU1584" s="42"/>
      <c r="BV1584" s="42"/>
      <c r="BW1584" s="42"/>
      <c r="BX1584" s="42"/>
      <c r="BY1584" s="42"/>
      <c r="BZ1584" s="42"/>
      <c r="CA1584" s="42"/>
      <c r="CB1584" s="42"/>
      <c r="CC1584" s="42"/>
      <c r="CD1584" s="42"/>
      <c r="CE1584" s="42"/>
      <c r="CF1584" s="42"/>
      <c r="CG1584" s="42"/>
      <c r="CH1584" s="42"/>
      <c r="CI1584" s="42"/>
      <c r="CJ1584" s="42"/>
      <c r="CK1584" s="42"/>
      <c r="CL1584" s="42"/>
      <c r="CM1584" s="42"/>
      <c r="CN1584" s="42"/>
      <c r="CO1584" s="42"/>
      <c r="CP1584" s="42"/>
      <c r="CQ1584" s="42"/>
      <c r="CR1584" s="42"/>
      <c r="CS1584" s="42"/>
      <c r="CT1584" s="42"/>
      <c r="CU1584" s="42"/>
      <c r="CV1584" s="42"/>
    </row>
    <row r="1585" spans="1:100" x14ac:dyDescent="0.45">
      <c r="A1585" s="42"/>
      <c r="B1585" s="42"/>
      <c r="C1585" s="42"/>
      <c r="D1585" s="42"/>
      <c r="E1585" s="42"/>
      <c r="F1585" s="42"/>
      <c r="G1585" s="42"/>
      <c r="H1585" s="42"/>
      <c r="I1585" s="42"/>
      <c r="J1585" s="42"/>
      <c r="K1585" s="42"/>
      <c r="L1585" s="42"/>
      <c r="M1585" s="42"/>
      <c r="N1585" s="42"/>
      <c r="O1585" s="42"/>
      <c r="P1585" s="42"/>
      <c r="Q1585" s="42"/>
      <c r="R1585" s="42"/>
      <c r="S1585" s="42"/>
      <c r="T1585" s="42"/>
      <c r="U1585" s="42"/>
      <c r="V1585" s="42"/>
      <c r="W1585" s="42"/>
      <c r="X1585" s="42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S1585" s="42"/>
      <c r="AT1585" s="42"/>
      <c r="AU1585" s="42"/>
      <c r="AV1585" s="42"/>
      <c r="AW1585" s="42"/>
      <c r="AX1585" s="42"/>
      <c r="AY1585" s="42"/>
      <c r="AZ1585" s="42"/>
      <c r="BA1585" s="42"/>
      <c r="BB1585" s="42"/>
      <c r="BC1585" s="42"/>
      <c r="BD1585" s="42"/>
      <c r="BE1585" s="42"/>
      <c r="BF1585" s="42"/>
      <c r="BG1585" s="42"/>
      <c r="BH1585" s="42"/>
      <c r="BI1585" s="42"/>
      <c r="BJ1585" s="42"/>
      <c r="BK1585" s="42"/>
      <c r="BL1585" s="42"/>
      <c r="BM1585" s="42"/>
      <c r="BN1585" s="42"/>
      <c r="BO1585" s="42"/>
      <c r="BP1585" s="42"/>
      <c r="BQ1585" s="42"/>
      <c r="BR1585" s="42"/>
      <c r="BS1585" s="42"/>
      <c r="BT1585" s="42"/>
      <c r="BU1585" s="42"/>
      <c r="BV1585" s="42"/>
      <c r="BW1585" s="42"/>
      <c r="BX1585" s="42"/>
      <c r="BY1585" s="42"/>
      <c r="BZ1585" s="42"/>
      <c r="CA1585" s="42"/>
      <c r="CB1585" s="42"/>
      <c r="CC1585" s="42"/>
      <c r="CD1585" s="42"/>
      <c r="CE1585" s="42"/>
      <c r="CF1585" s="42"/>
      <c r="CG1585" s="42"/>
      <c r="CH1585" s="42"/>
      <c r="CI1585" s="42"/>
      <c r="CJ1585" s="42"/>
      <c r="CK1585" s="42"/>
      <c r="CL1585" s="42"/>
      <c r="CM1585" s="42"/>
      <c r="CN1585" s="42"/>
      <c r="CO1585" s="42"/>
      <c r="CP1585" s="42"/>
      <c r="CQ1585" s="42"/>
      <c r="CR1585" s="42"/>
      <c r="CS1585" s="42"/>
      <c r="CT1585" s="42"/>
      <c r="CU1585" s="42"/>
      <c r="CV1585" s="42"/>
    </row>
    <row r="1586" spans="1:100" x14ac:dyDescent="0.45">
      <c r="A1586" s="42"/>
      <c r="B1586" s="42"/>
      <c r="C1586" s="42"/>
      <c r="D1586" s="42"/>
      <c r="E1586" s="42"/>
      <c r="F1586" s="42"/>
      <c r="G1586" s="42"/>
      <c r="H1586" s="42"/>
      <c r="I1586" s="42"/>
      <c r="J1586" s="42"/>
      <c r="K1586" s="42"/>
      <c r="L1586" s="42"/>
      <c r="M1586" s="42"/>
      <c r="N1586" s="42"/>
      <c r="O1586" s="42"/>
      <c r="P1586" s="42"/>
      <c r="Q1586" s="42"/>
      <c r="R1586" s="42"/>
      <c r="S1586" s="42"/>
      <c r="T1586" s="42"/>
      <c r="U1586" s="42"/>
      <c r="V1586" s="42"/>
      <c r="W1586" s="42"/>
      <c r="X1586" s="42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S1586" s="42"/>
      <c r="AT1586" s="42"/>
      <c r="AU1586" s="42"/>
      <c r="AV1586" s="42"/>
      <c r="AW1586" s="42"/>
      <c r="AX1586" s="42"/>
      <c r="AY1586" s="42"/>
      <c r="AZ1586" s="42"/>
      <c r="BA1586" s="42"/>
      <c r="BB1586" s="42"/>
      <c r="BC1586" s="42"/>
      <c r="BD1586" s="42"/>
      <c r="BE1586" s="42"/>
      <c r="BF1586" s="42"/>
      <c r="BG1586" s="42"/>
      <c r="BH1586" s="42"/>
      <c r="BI1586" s="42"/>
      <c r="BJ1586" s="42"/>
      <c r="BK1586" s="42"/>
      <c r="BL1586" s="42"/>
      <c r="BM1586" s="42"/>
      <c r="BN1586" s="42"/>
      <c r="BO1586" s="42"/>
      <c r="BP1586" s="42"/>
      <c r="BQ1586" s="42"/>
      <c r="BR1586" s="42"/>
      <c r="BS1586" s="42"/>
      <c r="BT1586" s="42"/>
      <c r="BU1586" s="42"/>
      <c r="BV1586" s="42"/>
      <c r="BW1586" s="42"/>
      <c r="BX1586" s="42"/>
      <c r="BY1586" s="42"/>
      <c r="BZ1586" s="42"/>
      <c r="CA1586" s="42"/>
      <c r="CB1586" s="42"/>
      <c r="CC1586" s="42"/>
      <c r="CD1586" s="42"/>
      <c r="CE1586" s="42"/>
      <c r="CF1586" s="42"/>
      <c r="CG1586" s="42"/>
      <c r="CH1586" s="42"/>
      <c r="CI1586" s="42"/>
      <c r="CJ1586" s="42"/>
      <c r="CK1586" s="42"/>
      <c r="CL1586" s="42"/>
      <c r="CM1586" s="42"/>
      <c r="CN1586" s="42"/>
      <c r="CO1586" s="42"/>
      <c r="CP1586" s="42"/>
      <c r="CQ1586" s="42"/>
      <c r="CR1586" s="42"/>
      <c r="CS1586" s="42"/>
      <c r="CT1586" s="42"/>
      <c r="CU1586" s="42"/>
      <c r="CV1586" s="42"/>
    </row>
    <row r="1587" spans="1:100" x14ac:dyDescent="0.45">
      <c r="A1587" s="42"/>
      <c r="B1587" s="42"/>
      <c r="C1587" s="42"/>
      <c r="D1587" s="42"/>
      <c r="E1587" s="42"/>
      <c r="F1587" s="42"/>
      <c r="G1587" s="42"/>
      <c r="H1587" s="42"/>
      <c r="I1587" s="42"/>
      <c r="J1587" s="42"/>
      <c r="K1587" s="42"/>
      <c r="L1587" s="42"/>
      <c r="M1587" s="42"/>
      <c r="N1587" s="42"/>
      <c r="O1587" s="42"/>
      <c r="P1587" s="42"/>
      <c r="Q1587" s="42"/>
      <c r="R1587" s="42"/>
      <c r="S1587" s="42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S1587" s="42"/>
      <c r="AT1587" s="42"/>
      <c r="AU1587" s="42"/>
      <c r="AV1587" s="42"/>
      <c r="AW1587" s="42"/>
      <c r="AX1587" s="42"/>
      <c r="AY1587" s="42"/>
      <c r="AZ1587" s="42"/>
      <c r="BA1587" s="42"/>
      <c r="BB1587" s="42"/>
      <c r="BC1587" s="42"/>
      <c r="BD1587" s="42"/>
      <c r="BE1587" s="42"/>
      <c r="BF1587" s="42"/>
      <c r="BG1587" s="42"/>
      <c r="BH1587" s="42"/>
      <c r="BI1587" s="42"/>
      <c r="BJ1587" s="42"/>
      <c r="BK1587" s="42"/>
      <c r="BL1587" s="42"/>
      <c r="BM1587" s="42"/>
      <c r="BN1587" s="42"/>
      <c r="BO1587" s="42"/>
      <c r="BP1587" s="42"/>
      <c r="BQ1587" s="42"/>
      <c r="BR1587" s="42"/>
      <c r="BS1587" s="42"/>
      <c r="BT1587" s="42"/>
      <c r="BU1587" s="42"/>
      <c r="BV1587" s="42"/>
      <c r="BW1587" s="42"/>
      <c r="BX1587" s="42"/>
      <c r="BY1587" s="42"/>
      <c r="BZ1587" s="42"/>
      <c r="CA1587" s="42"/>
      <c r="CB1587" s="42"/>
      <c r="CC1587" s="42"/>
      <c r="CD1587" s="42"/>
      <c r="CE1587" s="42"/>
      <c r="CF1587" s="42"/>
      <c r="CG1587" s="42"/>
      <c r="CH1587" s="42"/>
      <c r="CI1587" s="42"/>
      <c r="CJ1587" s="42"/>
      <c r="CK1587" s="42"/>
      <c r="CL1587" s="42"/>
      <c r="CM1587" s="42"/>
      <c r="CN1587" s="42"/>
      <c r="CO1587" s="42"/>
      <c r="CP1587" s="42"/>
      <c r="CQ1587" s="42"/>
      <c r="CR1587" s="42"/>
      <c r="CS1587" s="42"/>
      <c r="CT1587" s="42"/>
      <c r="CU1587" s="42"/>
      <c r="CV1587" s="42"/>
    </row>
    <row r="1588" spans="1:100" x14ac:dyDescent="0.45">
      <c r="A1588" s="42"/>
      <c r="B1588" s="42"/>
      <c r="C1588" s="42"/>
      <c r="D1588" s="42"/>
      <c r="E1588" s="42"/>
      <c r="F1588" s="42"/>
      <c r="G1588" s="42"/>
      <c r="H1588" s="42"/>
      <c r="I1588" s="42"/>
      <c r="J1588" s="42"/>
      <c r="K1588" s="42"/>
      <c r="L1588" s="42"/>
      <c r="M1588" s="42"/>
      <c r="N1588" s="42"/>
      <c r="O1588" s="42"/>
      <c r="P1588" s="42"/>
      <c r="Q1588" s="42"/>
      <c r="R1588" s="42"/>
      <c r="S1588" s="42"/>
      <c r="T1588" s="42"/>
      <c r="U1588" s="42"/>
      <c r="V1588" s="42"/>
      <c r="W1588" s="42"/>
      <c r="X1588" s="42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S1588" s="42"/>
      <c r="AT1588" s="42"/>
      <c r="AU1588" s="42"/>
      <c r="AV1588" s="42"/>
      <c r="AW1588" s="42"/>
      <c r="AX1588" s="42"/>
      <c r="AY1588" s="42"/>
      <c r="AZ1588" s="42"/>
      <c r="BA1588" s="42"/>
      <c r="BB1588" s="42"/>
      <c r="BC1588" s="42"/>
      <c r="BD1588" s="42"/>
      <c r="BE1588" s="42"/>
      <c r="BF1588" s="42"/>
      <c r="BG1588" s="42"/>
      <c r="BH1588" s="42"/>
      <c r="BI1588" s="42"/>
      <c r="BJ1588" s="42"/>
      <c r="BK1588" s="42"/>
      <c r="BL1588" s="42"/>
      <c r="BM1588" s="42"/>
      <c r="BN1588" s="42"/>
      <c r="BO1588" s="42"/>
      <c r="BP1588" s="42"/>
      <c r="BQ1588" s="42"/>
      <c r="BR1588" s="42"/>
      <c r="BS1588" s="42"/>
      <c r="BT1588" s="42"/>
      <c r="BU1588" s="42"/>
      <c r="BV1588" s="42"/>
      <c r="BW1588" s="42"/>
      <c r="BX1588" s="42"/>
      <c r="BY1588" s="42"/>
      <c r="BZ1588" s="42"/>
      <c r="CA1588" s="42"/>
      <c r="CB1588" s="42"/>
      <c r="CC1588" s="42"/>
      <c r="CD1588" s="42"/>
      <c r="CE1588" s="42"/>
      <c r="CF1588" s="42"/>
      <c r="CG1588" s="42"/>
      <c r="CH1588" s="42"/>
      <c r="CI1588" s="42"/>
      <c r="CJ1588" s="42"/>
      <c r="CK1588" s="42"/>
      <c r="CL1588" s="42"/>
      <c r="CM1588" s="42"/>
      <c r="CN1588" s="42"/>
      <c r="CO1588" s="42"/>
      <c r="CP1588" s="42"/>
      <c r="CQ1588" s="42"/>
      <c r="CR1588" s="42"/>
      <c r="CS1588" s="42"/>
      <c r="CT1588" s="42"/>
      <c r="CU1588" s="42"/>
      <c r="CV1588" s="42"/>
    </row>
    <row r="1589" spans="1:100" x14ac:dyDescent="0.45">
      <c r="A1589" s="42"/>
      <c r="B1589" s="42"/>
      <c r="C1589" s="42"/>
      <c r="D1589" s="42"/>
      <c r="E1589" s="42"/>
      <c r="F1589" s="42"/>
      <c r="G1589" s="42"/>
      <c r="H1589" s="42"/>
      <c r="I1589" s="42"/>
      <c r="J1589" s="42"/>
      <c r="K1589" s="42"/>
      <c r="L1589" s="42"/>
      <c r="M1589" s="42"/>
      <c r="N1589" s="42"/>
      <c r="O1589" s="42"/>
      <c r="P1589" s="42"/>
      <c r="Q1589" s="42"/>
      <c r="R1589" s="42"/>
      <c r="S1589" s="42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H1589" s="42"/>
      <c r="BI1589" s="42"/>
      <c r="BJ1589" s="42"/>
      <c r="BK1589" s="42"/>
      <c r="BL1589" s="42"/>
      <c r="BM1589" s="42"/>
      <c r="BN1589" s="42"/>
      <c r="BO1589" s="42"/>
      <c r="BP1589" s="42"/>
      <c r="BQ1589" s="42"/>
      <c r="BR1589" s="42"/>
      <c r="BS1589" s="42"/>
      <c r="BT1589" s="42"/>
      <c r="BU1589" s="42"/>
      <c r="BV1589" s="42"/>
      <c r="BW1589" s="42"/>
      <c r="BX1589" s="42"/>
      <c r="BY1589" s="42"/>
      <c r="BZ1589" s="42"/>
      <c r="CA1589" s="42"/>
      <c r="CB1589" s="42"/>
      <c r="CC1589" s="42"/>
      <c r="CD1589" s="42"/>
      <c r="CE1589" s="42"/>
      <c r="CF1589" s="42"/>
      <c r="CG1589" s="42"/>
      <c r="CH1589" s="42"/>
      <c r="CI1589" s="42"/>
      <c r="CJ1589" s="42"/>
      <c r="CK1589" s="42"/>
      <c r="CL1589" s="42"/>
      <c r="CM1589" s="42"/>
      <c r="CN1589" s="42"/>
      <c r="CO1589" s="42"/>
      <c r="CP1589" s="42"/>
      <c r="CQ1589" s="42"/>
      <c r="CR1589" s="42"/>
      <c r="CS1589" s="42"/>
      <c r="CT1589" s="42"/>
      <c r="CU1589" s="42"/>
      <c r="CV1589" s="42"/>
    </row>
    <row r="1590" spans="1:100" x14ac:dyDescent="0.45">
      <c r="A1590" s="42"/>
      <c r="B1590" s="42"/>
      <c r="C1590" s="42"/>
      <c r="D1590" s="42"/>
      <c r="E1590" s="42"/>
      <c r="F1590" s="42"/>
      <c r="G1590" s="42"/>
      <c r="H1590" s="42"/>
      <c r="I1590" s="42"/>
      <c r="J1590" s="42"/>
      <c r="K1590" s="42"/>
      <c r="L1590" s="42"/>
      <c r="M1590" s="42"/>
      <c r="N1590" s="42"/>
      <c r="O1590" s="42"/>
      <c r="P1590" s="42"/>
      <c r="Q1590" s="42"/>
      <c r="R1590" s="42"/>
      <c r="S1590" s="42"/>
      <c r="T1590" s="42"/>
      <c r="U1590" s="42"/>
      <c r="V1590" s="42"/>
      <c r="W1590" s="42"/>
      <c r="X1590" s="42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S1590" s="42"/>
      <c r="AT1590" s="42"/>
      <c r="AU1590" s="42"/>
      <c r="AV1590" s="42"/>
      <c r="AW1590" s="42"/>
      <c r="AX1590" s="42"/>
      <c r="AY1590" s="42"/>
      <c r="AZ1590" s="42"/>
      <c r="BA1590" s="42"/>
      <c r="BB1590" s="42"/>
      <c r="BC1590" s="42"/>
      <c r="BD1590" s="42"/>
      <c r="BE1590" s="42"/>
      <c r="BF1590" s="42"/>
      <c r="BG1590" s="42"/>
      <c r="BH1590" s="42"/>
      <c r="BI1590" s="42"/>
      <c r="BJ1590" s="42"/>
      <c r="BK1590" s="42"/>
      <c r="BL1590" s="42"/>
      <c r="BM1590" s="42"/>
      <c r="BN1590" s="42"/>
      <c r="BO1590" s="42"/>
      <c r="BP1590" s="42"/>
      <c r="BQ1590" s="42"/>
      <c r="BR1590" s="42"/>
      <c r="BS1590" s="42"/>
      <c r="BT1590" s="42"/>
      <c r="BU1590" s="42"/>
      <c r="BV1590" s="42"/>
      <c r="BW1590" s="42"/>
      <c r="BX1590" s="42"/>
      <c r="BY1590" s="42"/>
      <c r="BZ1590" s="42"/>
      <c r="CA1590" s="42"/>
      <c r="CB1590" s="42"/>
      <c r="CC1590" s="42"/>
      <c r="CD1590" s="42"/>
      <c r="CE1590" s="42"/>
      <c r="CF1590" s="42"/>
      <c r="CG1590" s="42"/>
      <c r="CH1590" s="42"/>
      <c r="CI1590" s="42"/>
      <c r="CJ1590" s="42"/>
      <c r="CK1590" s="42"/>
      <c r="CL1590" s="42"/>
      <c r="CM1590" s="42"/>
      <c r="CN1590" s="42"/>
      <c r="CO1590" s="42"/>
      <c r="CP1590" s="42"/>
      <c r="CQ1590" s="42"/>
      <c r="CR1590" s="42"/>
      <c r="CS1590" s="42"/>
      <c r="CT1590" s="42"/>
      <c r="CU1590" s="42"/>
      <c r="CV1590" s="42"/>
    </row>
    <row r="1591" spans="1:100" x14ac:dyDescent="0.45">
      <c r="A1591" s="42"/>
      <c r="B1591" s="42"/>
      <c r="C1591" s="42"/>
      <c r="D1591" s="42"/>
      <c r="E1591" s="42"/>
      <c r="F1591" s="42"/>
      <c r="G1591" s="42"/>
      <c r="H1591" s="42"/>
      <c r="I1591" s="42"/>
      <c r="J1591" s="42"/>
      <c r="K1591" s="42"/>
      <c r="L1591" s="42"/>
      <c r="M1591" s="42"/>
      <c r="N1591" s="42"/>
      <c r="O1591" s="42"/>
      <c r="P1591" s="42"/>
      <c r="Q1591" s="42"/>
      <c r="R1591" s="42"/>
      <c r="S1591" s="42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H1591" s="42"/>
      <c r="BI1591" s="42"/>
      <c r="BJ1591" s="42"/>
      <c r="BK1591" s="42"/>
      <c r="BL1591" s="42"/>
      <c r="BM1591" s="42"/>
      <c r="BN1591" s="42"/>
      <c r="BO1591" s="42"/>
      <c r="BP1591" s="42"/>
      <c r="BQ1591" s="42"/>
      <c r="BR1591" s="42"/>
      <c r="BS1591" s="42"/>
      <c r="BT1591" s="42"/>
      <c r="BU1591" s="42"/>
      <c r="BV1591" s="42"/>
      <c r="BW1591" s="42"/>
      <c r="BX1591" s="42"/>
      <c r="BY1591" s="42"/>
      <c r="BZ1591" s="42"/>
      <c r="CA1591" s="42"/>
      <c r="CB1591" s="42"/>
      <c r="CC1591" s="42"/>
      <c r="CD1591" s="42"/>
      <c r="CE1591" s="42"/>
      <c r="CF1591" s="42"/>
      <c r="CG1591" s="42"/>
      <c r="CH1591" s="42"/>
      <c r="CI1591" s="42"/>
      <c r="CJ1591" s="42"/>
      <c r="CK1591" s="42"/>
      <c r="CL1591" s="42"/>
      <c r="CM1591" s="42"/>
      <c r="CN1591" s="42"/>
      <c r="CO1591" s="42"/>
      <c r="CP1591" s="42"/>
      <c r="CQ1591" s="42"/>
      <c r="CR1591" s="42"/>
      <c r="CS1591" s="42"/>
      <c r="CT1591" s="42"/>
      <c r="CU1591" s="42"/>
      <c r="CV1591" s="42"/>
    </row>
    <row r="1592" spans="1:100" x14ac:dyDescent="0.45">
      <c r="A1592" s="42"/>
      <c r="B1592" s="42"/>
      <c r="C1592" s="42"/>
      <c r="D1592" s="42"/>
      <c r="E1592" s="42"/>
      <c r="F1592" s="42"/>
      <c r="G1592" s="42"/>
      <c r="H1592" s="42"/>
      <c r="I1592" s="42"/>
      <c r="J1592" s="42"/>
      <c r="K1592" s="42"/>
      <c r="L1592" s="42"/>
      <c r="M1592" s="42"/>
      <c r="N1592" s="42"/>
      <c r="O1592" s="42"/>
      <c r="P1592" s="42"/>
      <c r="Q1592" s="42"/>
      <c r="R1592" s="42"/>
      <c r="S1592" s="42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H1592" s="42"/>
      <c r="BI1592" s="42"/>
      <c r="BJ1592" s="42"/>
      <c r="BK1592" s="42"/>
      <c r="BL1592" s="42"/>
      <c r="BM1592" s="42"/>
      <c r="BN1592" s="42"/>
      <c r="BO1592" s="42"/>
      <c r="BP1592" s="42"/>
      <c r="BQ1592" s="42"/>
      <c r="BR1592" s="42"/>
      <c r="BS1592" s="42"/>
      <c r="BT1592" s="42"/>
      <c r="BU1592" s="42"/>
      <c r="BV1592" s="42"/>
      <c r="BW1592" s="42"/>
      <c r="BX1592" s="42"/>
      <c r="BY1592" s="42"/>
      <c r="BZ1592" s="42"/>
      <c r="CA1592" s="42"/>
      <c r="CB1592" s="42"/>
      <c r="CC1592" s="42"/>
      <c r="CD1592" s="42"/>
      <c r="CE1592" s="42"/>
      <c r="CF1592" s="42"/>
      <c r="CG1592" s="42"/>
      <c r="CH1592" s="42"/>
      <c r="CI1592" s="42"/>
      <c r="CJ1592" s="42"/>
      <c r="CK1592" s="42"/>
      <c r="CL1592" s="42"/>
      <c r="CM1592" s="42"/>
      <c r="CN1592" s="42"/>
      <c r="CO1592" s="42"/>
      <c r="CP1592" s="42"/>
      <c r="CQ1592" s="42"/>
      <c r="CR1592" s="42"/>
      <c r="CS1592" s="42"/>
      <c r="CT1592" s="42"/>
      <c r="CU1592" s="42"/>
      <c r="CV1592" s="42"/>
    </row>
    <row r="1593" spans="1:100" x14ac:dyDescent="0.45">
      <c r="A1593" s="42"/>
      <c r="B1593" s="42"/>
      <c r="C1593" s="42"/>
      <c r="D1593" s="42"/>
      <c r="E1593" s="42"/>
      <c r="F1593" s="42"/>
      <c r="G1593" s="42"/>
      <c r="H1593" s="42"/>
      <c r="I1593" s="42"/>
      <c r="J1593" s="42"/>
      <c r="K1593" s="42"/>
      <c r="L1593" s="42"/>
      <c r="M1593" s="42"/>
      <c r="N1593" s="42"/>
      <c r="O1593" s="42"/>
      <c r="P1593" s="42"/>
      <c r="Q1593" s="42"/>
      <c r="R1593" s="42"/>
      <c r="S1593" s="42"/>
      <c r="T1593" s="42"/>
      <c r="U1593" s="42"/>
      <c r="V1593" s="42"/>
      <c r="W1593" s="42"/>
      <c r="X1593" s="42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S1593" s="42"/>
      <c r="AT1593" s="42"/>
      <c r="AU1593" s="42"/>
      <c r="AV1593" s="42"/>
      <c r="AW1593" s="42"/>
      <c r="AX1593" s="42"/>
      <c r="AY1593" s="42"/>
      <c r="AZ1593" s="42"/>
      <c r="BA1593" s="42"/>
      <c r="BB1593" s="42"/>
      <c r="BC1593" s="42"/>
      <c r="BD1593" s="42"/>
      <c r="BE1593" s="42"/>
      <c r="BF1593" s="42"/>
      <c r="BG1593" s="42"/>
      <c r="BH1593" s="42"/>
      <c r="BI1593" s="42"/>
      <c r="BJ1593" s="42"/>
      <c r="BK1593" s="42"/>
      <c r="BL1593" s="42"/>
      <c r="BM1593" s="42"/>
      <c r="BN1593" s="42"/>
      <c r="BO1593" s="42"/>
      <c r="BP1593" s="42"/>
      <c r="BQ1593" s="42"/>
      <c r="BR1593" s="42"/>
      <c r="BS1593" s="42"/>
      <c r="BT1593" s="42"/>
      <c r="BU1593" s="42"/>
      <c r="BV1593" s="42"/>
      <c r="BW1593" s="42"/>
      <c r="BX1593" s="42"/>
      <c r="BY1593" s="42"/>
      <c r="BZ1593" s="42"/>
      <c r="CA1593" s="42"/>
      <c r="CB1593" s="42"/>
      <c r="CC1593" s="42"/>
      <c r="CD1593" s="42"/>
      <c r="CE1593" s="42"/>
      <c r="CF1593" s="42"/>
      <c r="CG1593" s="42"/>
      <c r="CH1593" s="42"/>
      <c r="CI1593" s="42"/>
      <c r="CJ1593" s="42"/>
      <c r="CK1593" s="42"/>
      <c r="CL1593" s="42"/>
      <c r="CM1593" s="42"/>
      <c r="CN1593" s="42"/>
      <c r="CO1593" s="42"/>
      <c r="CP1593" s="42"/>
      <c r="CQ1593" s="42"/>
      <c r="CR1593" s="42"/>
      <c r="CS1593" s="42"/>
      <c r="CT1593" s="42"/>
      <c r="CU1593" s="42"/>
      <c r="CV1593" s="42"/>
    </row>
    <row r="1594" spans="1:100" x14ac:dyDescent="0.45">
      <c r="A1594" s="42"/>
      <c r="B1594" s="42"/>
      <c r="C1594" s="42"/>
      <c r="D1594" s="42"/>
      <c r="E1594" s="42"/>
      <c r="F1594" s="42"/>
      <c r="G1594" s="42"/>
      <c r="H1594" s="42"/>
      <c r="I1594" s="42"/>
      <c r="J1594" s="42"/>
      <c r="K1594" s="42"/>
      <c r="L1594" s="42"/>
      <c r="M1594" s="42"/>
      <c r="N1594" s="42"/>
      <c r="O1594" s="42"/>
      <c r="P1594" s="42"/>
      <c r="Q1594" s="42"/>
      <c r="R1594" s="42"/>
      <c r="S1594" s="42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H1594" s="42"/>
      <c r="BI1594" s="42"/>
      <c r="BJ1594" s="42"/>
      <c r="BK1594" s="42"/>
      <c r="BL1594" s="42"/>
      <c r="BM1594" s="42"/>
      <c r="BN1594" s="42"/>
      <c r="BO1594" s="42"/>
      <c r="BP1594" s="42"/>
      <c r="BQ1594" s="42"/>
      <c r="BR1594" s="42"/>
      <c r="BS1594" s="42"/>
      <c r="BT1594" s="42"/>
      <c r="BU1594" s="42"/>
      <c r="BV1594" s="42"/>
      <c r="BW1594" s="42"/>
      <c r="BX1594" s="42"/>
      <c r="BY1594" s="42"/>
      <c r="BZ1594" s="42"/>
      <c r="CA1594" s="42"/>
      <c r="CB1594" s="42"/>
      <c r="CC1594" s="42"/>
      <c r="CD1594" s="42"/>
      <c r="CE1594" s="42"/>
      <c r="CF1594" s="42"/>
      <c r="CG1594" s="42"/>
      <c r="CH1594" s="42"/>
      <c r="CI1594" s="42"/>
      <c r="CJ1594" s="42"/>
      <c r="CK1594" s="42"/>
      <c r="CL1594" s="42"/>
      <c r="CM1594" s="42"/>
      <c r="CN1594" s="42"/>
      <c r="CO1594" s="42"/>
      <c r="CP1594" s="42"/>
      <c r="CQ1594" s="42"/>
      <c r="CR1594" s="42"/>
      <c r="CS1594" s="42"/>
      <c r="CT1594" s="42"/>
      <c r="CU1594" s="42"/>
      <c r="CV1594" s="42"/>
    </row>
    <row r="1595" spans="1:100" x14ac:dyDescent="0.45">
      <c r="A1595" s="42"/>
      <c r="B1595" s="42"/>
      <c r="C1595" s="42"/>
      <c r="D1595" s="42"/>
      <c r="E1595" s="42"/>
      <c r="F1595" s="42"/>
      <c r="G1595" s="42"/>
      <c r="H1595" s="42"/>
      <c r="I1595" s="42"/>
      <c r="J1595" s="42"/>
      <c r="K1595" s="42"/>
      <c r="L1595" s="42"/>
      <c r="M1595" s="42"/>
      <c r="N1595" s="42"/>
      <c r="O1595" s="42"/>
      <c r="P1595" s="42"/>
      <c r="Q1595" s="42"/>
      <c r="R1595" s="42"/>
      <c r="S1595" s="42"/>
      <c r="T1595" s="42"/>
      <c r="U1595" s="42"/>
      <c r="V1595" s="42"/>
      <c r="W1595" s="42"/>
      <c r="X1595" s="42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S1595" s="42"/>
      <c r="AT1595" s="42"/>
      <c r="AU1595" s="42"/>
      <c r="AV1595" s="42"/>
      <c r="AW1595" s="42"/>
      <c r="AX1595" s="42"/>
      <c r="AY1595" s="42"/>
      <c r="AZ1595" s="42"/>
      <c r="BA1595" s="42"/>
      <c r="BB1595" s="42"/>
      <c r="BC1595" s="42"/>
      <c r="BD1595" s="42"/>
      <c r="BE1595" s="42"/>
      <c r="BF1595" s="42"/>
      <c r="BG1595" s="42"/>
      <c r="BH1595" s="42"/>
      <c r="BI1595" s="42"/>
      <c r="BJ1595" s="42"/>
      <c r="BK1595" s="42"/>
      <c r="BL1595" s="42"/>
      <c r="BM1595" s="42"/>
      <c r="BN1595" s="42"/>
      <c r="BO1595" s="42"/>
      <c r="BP1595" s="42"/>
      <c r="BQ1595" s="42"/>
      <c r="BR1595" s="42"/>
      <c r="BS1595" s="42"/>
      <c r="BT1595" s="42"/>
      <c r="BU1595" s="42"/>
      <c r="BV1595" s="42"/>
      <c r="BW1595" s="42"/>
      <c r="BX1595" s="42"/>
      <c r="BY1595" s="42"/>
      <c r="BZ1595" s="42"/>
      <c r="CA1595" s="42"/>
      <c r="CB1595" s="42"/>
      <c r="CC1595" s="42"/>
      <c r="CD1595" s="42"/>
      <c r="CE1595" s="42"/>
      <c r="CF1595" s="42"/>
      <c r="CG1595" s="42"/>
      <c r="CH1595" s="42"/>
      <c r="CI1595" s="42"/>
      <c r="CJ1595" s="42"/>
      <c r="CK1595" s="42"/>
      <c r="CL1595" s="42"/>
      <c r="CM1595" s="42"/>
      <c r="CN1595" s="42"/>
      <c r="CO1595" s="42"/>
      <c r="CP1595" s="42"/>
      <c r="CQ1595" s="42"/>
      <c r="CR1595" s="42"/>
      <c r="CS1595" s="42"/>
      <c r="CT1595" s="42"/>
      <c r="CU1595" s="42"/>
      <c r="CV1595" s="42"/>
    </row>
    <row r="1596" spans="1:100" x14ac:dyDescent="0.45">
      <c r="A1596" s="42"/>
      <c r="B1596" s="42"/>
      <c r="C1596" s="42"/>
      <c r="D1596" s="42"/>
      <c r="E1596" s="42"/>
      <c r="F1596" s="42"/>
      <c r="G1596" s="42"/>
      <c r="H1596" s="42"/>
      <c r="I1596" s="42"/>
      <c r="J1596" s="42"/>
      <c r="K1596" s="42"/>
      <c r="L1596" s="42"/>
      <c r="M1596" s="42"/>
      <c r="N1596" s="42"/>
      <c r="O1596" s="42"/>
      <c r="P1596" s="42"/>
      <c r="Q1596" s="42"/>
      <c r="R1596" s="42"/>
      <c r="S1596" s="42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H1596" s="42"/>
      <c r="BI1596" s="42"/>
      <c r="BJ1596" s="42"/>
      <c r="BK1596" s="42"/>
      <c r="BL1596" s="42"/>
      <c r="BM1596" s="42"/>
      <c r="BN1596" s="42"/>
      <c r="BO1596" s="42"/>
      <c r="BP1596" s="42"/>
      <c r="BQ1596" s="42"/>
      <c r="BR1596" s="42"/>
      <c r="BS1596" s="42"/>
      <c r="BT1596" s="42"/>
      <c r="BU1596" s="42"/>
      <c r="BV1596" s="42"/>
      <c r="BW1596" s="42"/>
      <c r="BX1596" s="42"/>
      <c r="BY1596" s="42"/>
      <c r="BZ1596" s="42"/>
      <c r="CA1596" s="42"/>
      <c r="CB1596" s="42"/>
      <c r="CC1596" s="42"/>
      <c r="CD1596" s="42"/>
      <c r="CE1596" s="42"/>
      <c r="CF1596" s="42"/>
      <c r="CG1596" s="42"/>
      <c r="CH1596" s="42"/>
      <c r="CI1596" s="42"/>
      <c r="CJ1596" s="42"/>
      <c r="CK1596" s="42"/>
      <c r="CL1596" s="42"/>
      <c r="CM1596" s="42"/>
      <c r="CN1596" s="42"/>
      <c r="CO1596" s="42"/>
      <c r="CP1596" s="42"/>
      <c r="CQ1596" s="42"/>
      <c r="CR1596" s="42"/>
      <c r="CS1596" s="42"/>
      <c r="CT1596" s="42"/>
      <c r="CU1596" s="42"/>
      <c r="CV1596" s="42"/>
    </row>
    <row r="1597" spans="1:100" x14ac:dyDescent="0.45">
      <c r="A1597" s="42"/>
      <c r="B1597" s="42"/>
      <c r="C1597" s="42"/>
      <c r="D1597" s="42"/>
      <c r="E1597" s="42"/>
      <c r="F1597" s="42"/>
      <c r="G1597" s="42"/>
      <c r="H1597" s="42"/>
      <c r="I1597" s="42"/>
      <c r="J1597" s="42"/>
      <c r="K1597" s="42"/>
      <c r="L1597" s="42"/>
      <c r="M1597" s="42"/>
      <c r="N1597" s="42"/>
      <c r="O1597" s="42"/>
      <c r="P1597" s="42"/>
      <c r="Q1597" s="42"/>
      <c r="R1597" s="42"/>
      <c r="S1597" s="42"/>
      <c r="T1597" s="42"/>
      <c r="U1597" s="42"/>
      <c r="V1597" s="42"/>
      <c r="W1597" s="42"/>
      <c r="X1597" s="42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S1597" s="42"/>
      <c r="AT1597" s="42"/>
      <c r="AU1597" s="42"/>
      <c r="AV1597" s="42"/>
      <c r="AW1597" s="42"/>
      <c r="AX1597" s="42"/>
      <c r="AY1597" s="42"/>
      <c r="AZ1597" s="42"/>
      <c r="BA1597" s="42"/>
      <c r="BB1597" s="42"/>
      <c r="BC1597" s="42"/>
      <c r="BD1597" s="42"/>
      <c r="BE1597" s="42"/>
      <c r="BF1597" s="42"/>
      <c r="BG1597" s="42"/>
      <c r="BH1597" s="42"/>
      <c r="BI1597" s="42"/>
      <c r="BJ1597" s="42"/>
      <c r="BK1597" s="42"/>
      <c r="BL1597" s="42"/>
      <c r="BM1597" s="42"/>
      <c r="BN1597" s="42"/>
      <c r="BO1597" s="42"/>
      <c r="BP1597" s="42"/>
      <c r="BQ1597" s="42"/>
      <c r="BR1597" s="42"/>
      <c r="BS1597" s="42"/>
      <c r="BT1597" s="42"/>
      <c r="BU1597" s="42"/>
      <c r="BV1597" s="42"/>
      <c r="BW1597" s="42"/>
      <c r="BX1597" s="42"/>
      <c r="BY1597" s="42"/>
      <c r="BZ1597" s="42"/>
      <c r="CA1597" s="42"/>
      <c r="CB1597" s="42"/>
      <c r="CC1597" s="42"/>
      <c r="CD1597" s="42"/>
      <c r="CE1597" s="42"/>
      <c r="CF1597" s="42"/>
      <c r="CG1597" s="42"/>
      <c r="CH1597" s="42"/>
      <c r="CI1597" s="42"/>
      <c r="CJ1597" s="42"/>
      <c r="CK1597" s="42"/>
      <c r="CL1597" s="42"/>
      <c r="CM1597" s="42"/>
      <c r="CN1597" s="42"/>
      <c r="CO1597" s="42"/>
      <c r="CP1597" s="42"/>
      <c r="CQ1597" s="42"/>
      <c r="CR1597" s="42"/>
      <c r="CS1597" s="42"/>
      <c r="CT1597" s="42"/>
      <c r="CU1597" s="42"/>
      <c r="CV1597" s="42"/>
    </row>
    <row r="1598" spans="1:100" x14ac:dyDescent="0.45">
      <c r="A1598" s="42"/>
      <c r="B1598" s="42"/>
      <c r="C1598" s="42"/>
      <c r="D1598" s="42"/>
      <c r="E1598" s="42"/>
      <c r="F1598" s="42"/>
      <c r="G1598" s="42"/>
      <c r="H1598" s="42"/>
      <c r="I1598" s="42"/>
      <c r="J1598" s="42"/>
      <c r="K1598" s="42"/>
      <c r="L1598" s="42"/>
      <c r="M1598" s="42"/>
      <c r="N1598" s="42"/>
      <c r="O1598" s="42"/>
      <c r="P1598" s="42"/>
      <c r="Q1598" s="42"/>
      <c r="R1598" s="42"/>
      <c r="S1598" s="42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H1598" s="42"/>
      <c r="BI1598" s="42"/>
      <c r="BJ1598" s="42"/>
      <c r="BK1598" s="42"/>
      <c r="BL1598" s="42"/>
      <c r="BM1598" s="42"/>
      <c r="BN1598" s="42"/>
      <c r="BO1598" s="42"/>
      <c r="BP1598" s="42"/>
      <c r="BQ1598" s="42"/>
      <c r="BR1598" s="42"/>
      <c r="BS1598" s="42"/>
      <c r="BT1598" s="42"/>
      <c r="BU1598" s="42"/>
      <c r="BV1598" s="42"/>
      <c r="BW1598" s="42"/>
      <c r="BX1598" s="42"/>
      <c r="BY1598" s="42"/>
      <c r="BZ1598" s="42"/>
      <c r="CA1598" s="42"/>
      <c r="CB1598" s="42"/>
      <c r="CC1598" s="42"/>
      <c r="CD1598" s="42"/>
      <c r="CE1598" s="42"/>
      <c r="CF1598" s="42"/>
      <c r="CG1598" s="42"/>
      <c r="CH1598" s="42"/>
      <c r="CI1598" s="42"/>
      <c r="CJ1598" s="42"/>
      <c r="CK1598" s="42"/>
      <c r="CL1598" s="42"/>
      <c r="CM1598" s="42"/>
      <c r="CN1598" s="42"/>
      <c r="CO1598" s="42"/>
      <c r="CP1598" s="42"/>
      <c r="CQ1598" s="42"/>
      <c r="CR1598" s="42"/>
      <c r="CS1598" s="42"/>
      <c r="CT1598" s="42"/>
      <c r="CU1598" s="42"/>
      <c r="CV1598" s="42"/>
    </row>
    <row r="1599" spans="1:100" x14ac:dyDescent="0.45">
      <c r="A1599" s="42"/>
      <c r="B1599" s="42"/>
      <c r="C1599" s="42"/>
      <c r="D1599" s="42"/>
      <c r="E1599" s="42"/>
      <c r="F1599" s="42"/>
      <c r="G1599" s="42"/>
      <c r="H1599" s="42"/>
      <c r="I1599" s="42"/>
      <c r="J1599" s="42"/>
      <c r="K1599" s="42"/>
      <c r="L1599" s="42"/>
      <c r="M1599" s="42"/>
      <c r="N1599" s="42"/>
      <c r="O1599" s="42"/>
      <c r="P1599" s="42"/>
      <c r="Q1599" s="42"/>
      <c r="R1599" s="42"/>
      <c r="S1599" s="42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S1599" s="42"/>
      <c r="AT1599" s="42"/>
      <c r="AU1599" s="42"/>
      <c r="AV1599" s="42"/>
      <c r="AW1599" s="42"/>
      <c r="AX1599" s="42"/>
      <c r="AY1599" s="42"/>
      <c r="AZ1599" s="42"/>
      <c r="BA1599" s="42"/>
      <c r="BB1599" s="42"/>
      <c r="BC1599" s="42"/>
      <c r="BD1599" s="42"/>
      <c r="BE1599" s="42"/>
      <c r="BF1599" s="42"/>
      <c r="BG1599" s="42"/>
      <c r="BH1599" s="42"/>
      <c r="BI1599" s="42"/>
      <c r="BJ1599" s="42"/>
      <c r="BK1599" s="42"/>
      <c r="BL1599" s="42"/>
      <c r="BM1599" s="42"/>
      <c r="BN1599" s="42"/>
      <c r="BO1599" s="42"/>
      <c r="BP1599" s="42"/>
      <c r="BQ1599" s="42"/>
      <c r="BR1599" s="42"/>
      <c r="BS1599" s="42"/>
      <c r="BT1599" s="42"/>
      <c r="BU1599" s="42"/>
      <c r="BV1599" s="42"/>
      <c r="BW1599" s="42"/>
      <c r="BX1599" s="42"/>
      <c r="BY1599" s="42"/>
      <c r="BZ1599" s="42"/>
      <c r="CA1599" s="42"/>
      <c r="CB1599" s="42"/>
      <c r="CC1599" s="42"/>
      <c r="CD1599" s="42"/>
      <c r="CE1599" s="42"/>
      <c r="CF1599" s="42"/>
      <c r="CG1599" s="42"/>
      <c r="CH1599" s="42"/>
      <c r="CI1599" s="42"/>
      <c r="CJ1599" s="42"/>
      <c r="CK1599" s="42"/>
      <c r="CL1599" s="42"/>
      <c r="CM1599" s="42"/>
      <c r="CN1599" s="42"/>
      <c r="CO1599" s="42"/>
      <c r="CP1599" s="42"/>
      <c r="CQ1599" s="42"/>
      <c r="CR1599" s="42"/>
      <c r="CS1599" s="42"/>
      <c r="CT1599" s="42"/>
      <c r="CU1599" s="42"/>
      <c r="CV1599" s="42"/>
    </row>
    <row r="1600" spans="1:100" x14ac:dyDescent="0.45">
      <c r="A1600" s="42"/>
      <c r="B1600" s="42"/>
      <c r="C1600" s="42"/>
      <c r="D1600" s="42"/>
      <c r="E1600" s="42"/>
      <c r="F1600" s="42"/>
      <c r="G1600" s="42"/>
      <c r="H1600" s="42"/>
      <c r="I1600" s="42"/>
      <c r="J1600" s="42"/>
      <c r="K1600" s="42"/>
      <c r="L1600" s="42"/>
      <c r="M1600" s="42"/>
      <c r="N1600" s="42"/>
      <c r="O1600" s="42"/>
      <c r="P1600" s="42"/>
      <c r="Q1600" s="42"/>
      <c r="R1600" s="42"/>
      <c r="S1600" s="42"/>
      <c r="T1600" s="42"/>
      <c r="U1600" s="42"/>
      <c r="V1600" s="42"/>
      <c r="W1600" s="42"/>
      <c r="X1600" s="42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S1600" s="42"/>
      <c r="AT1600" s="42"/>
      <c r="AU1600" s="42"/>
      <c r="AV1600" s="42"/>
      <c r="AW1600" s="42"/>
      <c r="AX1600" s="42"/>
      <c r="AY1600" s="42"/>
      <c r="AZ1600" s="42"/>
      <c r="BA1600" s="42"/>
      <c r="BB1600" s="42"/>
      <c r="BC1600" s="42"/>
      <c r="BD1600" s="42"/>
      <c r="BE1600" s="42"/>
      <c r="BF1600" s="42"/>
      <c r="BG1600" s="42"/>
      <c r="BH1600" s="42"/>
      <c r="BI1600" s="42"/>
      <c r="BJ1600" s="42"/>
      <c r="BK1600" s="42"/>
      <c r="BL1600" s="42"/>
      <c r="BM1600" s="42"/>
      <c r="BN1600" s="42"/>
      <c r="BO1600" s="42"/>
      <c r="BP1600" s="42"/>
      <c r="BQ1600" s="42"/>
      <c r="BR1600" s="42"/>
      <c r="BS1600" s="42"/>
      <c r="BT1600" s="42"/>
      <c r="BU1600" s="42"/>
      <c r="BV1600" s="42"/>
      <c r="BW1600" s="42"/>
      <c r="BX1600" s="42"/>
      <c r="BY1600" s="42"/>
      <c r="BZ1600" s="42"/>
      <c r="CA1600" s="42"/>
      <c r="CB1600" s="42"/>
      <c r="CC1600" s="42"/>
      <c r="CD1600" s="42"/>
      <c r="CE1600" s="42"/>
      <c r="CF1600" s="42"/>
      <c r="CG1600" s="42"/>
      <c r="CH1600" s="42"/>
      <c r="CI1600" s="42"/>
      <c r="CJ1600" s="42"/>
      <c r="CK1600" s="42"/>
      <c r="CL1600" s="42"/>
      <c r="CM1600" s="42"/>
      <c r="CN1600" s="42"/>
      <c r="CO1600" s="42"/>
      <c r="CP1600" s="42"/>
      <c r="CQ1600" s="42"/>
      <c r="CR1600" s="42"/>
      <c r="CS1600" s="42"/>
      <c r="CT1600" s="42"/>
      <c r="CU1600" s="42"/>
      <c r="CV1600" s="42"/>
    </row>
    <row r="1601" spans="1:100" x14ac:dyDescent="0.45">
      <c r="A1601" s="42"/>
      <c r="B1601" s="42"/>
      <c r="C1601" s="42"/>
      <c r="D1601" s="42"/>
      <c r="E1601" s="42"/>
      <c r="F1601" s="42"/>
      <c r="G1601" s="42"/>
      <c r="H1601" s="42"/>
      <c r="I1601" s="42"/>
      <c r="J1601" s="42"/>
      <c r="K1601" s="42"/>
      <c r="L1601" s="42"/>
      <c r="M1601" s="42"/>
      <c r="N1601" s="42"/>
      <c r="O1601" s="42"/>
      <c r="P1601" s="42"/>
      <c r="Q1601" s="42"/>
      <c r="R1601" s="42"/>
      <c r="S1601" s="42"/>
      <c r="T1601" s="42"/>
      <c r="U1601" s="42"/>
      <c r="V1601" s="42"/>
      <c r="W1601" s="42"/>
      <c r="X1601" s="42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S1601" s="42"/>
      <c r="AT1601" s="42"/>
      <c r="AU1601" s="42"/>
      <c r="AV1601" s="42"/>
      <c r="AW1601" s="42"/>
      <c r="AX1601" s="42"/>
      <c r="AY1601" s="42"/>
      <c r="AZ1601" s="42"/>
      <c r="BA1601" s="42"/>
      <c r="BB1601" s="42"/>
      <c r="BC1601" s="42"/>
      <c r="BD1601" s="42"/>
      <c r="BE1601" s="42"/>
      <c r="BF1601" s="42"/>
      <c r="BG1601" s="42"/>
      <c r="BH1601" s="42"/>
      <c r="BI1601" s="42"/>
      <c r="BJ1601" s="42"/>
      <c r="BK1601" s="42"/>
      <c r="BL1601" s="42"/>
      <c r="BM1601" s="42"/>
      <c r="BN1601" s="42"/>
      <c r="BO1601" s="42"/>
      <c r="BP1601" s="42"/>
      <c r="BQ1601" s="42"/>
      <c r="BR1601" s="42"/>
      <c r="BS1601" s="42"/>
      <c r="BT1601" s="42"/>
      <c r="BU1601" s="42"/>
      <c r="BV1601" s="42"/>
      <c r="BW1601" s="42"/>
      <c r="BX1601" s="42"/>
      <c r="BY1601" s="42"/>
      <c r="BZ1601" s="42"/>
      <c r="CA1601" s="42"/>
      <c r="CB1601" s="42"/>
      <c r="CC1601" s="42"/>
      <c r="CD1601" s="42"/>
      <c r="CE1601" s="42"/>
      <c r="CF1601" s="42"/>
      <c r="CG1601" s="42"/>
      <c r="CH1601" s="42"/>
      <c r="CI1601" s="42"/>
      <c r="CJ1601" s="42"/>
      <c r="CK1601" s="42"/>
      <c r="CL1601" s="42"/>
      <c r="CM1601" s="42"/>
      <c r="CN1601" s="42"/>
      <c r="CO1601" s="42"/>
      <c r="CP1601" s="42"/>
      <c r="CQ1601" s="42"/>
      <c r="CR1601" s="42"/>
      <c r="CS1601" s="42"/>
      <c r="CT1601" s="42"/>
      <c r="CU1601" s="42"/>
      <c r="CV1601" s="42"/>
    </row>
    <row r="1602" spans="1:100" x14ac:dyDescent="0.45">
      <c r="A1602" s="42"/>
      <c r="B1602" s="42"/>
      <c r="C1602" s="42"/>
      <c r="D1602" s="42"/>
      <c r="E1602" s="42"/>
      <c r="F1602" s="42"/>
      <c r="G1602" s="42"/>
      <c r="H1602" s="42"/>
      <c r="I1602" s="42"/>
      <c r="J1602" s="42"/>
      <c r="K1602" s="42"/>
      <c r="L1602" s="42"/>
      <c r="M1602" s="42"/>
      <c r="N1602" s="42"/>
      <c r="O1602" s="42"/>
      <c r="P1602" s="42"/>
      <c r="Q1602" s="42"/>
      <c r="R1602" s="42"/>
      <c r="S1602" s="42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H1602" s="42"/>
      <c r="BI1602" s="42"/>
      <c r="BJ1602" s="42"/>
      <c r="BK1602" s="42"/>
      <c r="BL1602" s="42"/>
      <c r="BM1602" s="42"/>
      <c r="BN1602" s="42"/>
      <c r="BO1602" s="42"/>
      <c r="BP1602" s="42"/>
      <c r="BQ1602" s="42"/>
      <c r="BR1602" s="42"/>
      <c r="BS1602" s="42"/>
      <c r="BT1602" s="42"/>
      <c r="BU1602" s="42"/>
      <c r="BV1602" s="42"/>
      <c r="BW1602" s="42"/>
      <c r="BX1602" s="42"/>
      <c r="BY1602" s="42"/>
      <c r="BZ1602" s="42"/>
      <c r="CA1602" s="42"/>
      <c r="CB1602" s="42"/>
      <c r="CC1602" s="42"/>
      <c r="CD1602" s="42"/>
      <c r="CE1602" s="42"/>
      <c r="CF1602" s="42"/>
      <c r="CG1602" s="42"/>
      <c r="CH1602" s="42"/>
      <c r="CI1602" s="42"/>
      <c r="CJ1602" s="42"/>
      <c r="CK1602" s="42"/>
      <c r="CL1602" s="42"/>
      <c r="CM1602" s="42"/>
      <c r="CN1602" s="42"/>
      <c r="CO1602" s="42"/>
      <c r="CP1602" s="42"/>
      <c r="CQ1602" s="42"/>
      <c r="CR1602" s="42"/>
      <c r="CS1602" s="42"/>
      <c r="CT1602" s="42"/>
      <c r="CU1602" s="42"/>
      <c r="CV1602" s="42"/>
    </row>
    <row r="1603" spans="1:100" x14ac:dyDescent="0.45">
      <c r="A1603" s="42"/>
      <c r="B1603" s="42"/>
      <c r="C1603" s="42"/>
      <c r="D1603" s="42"/>
      <c r="E1603" s="42"/>
      <c r="F1603" s="42"/>
      <c r="G1603" s="42"/>
      <c r="H1603" s="42"/>
      <c r="I1603" s="42"/>
      <c r="J1603" s="42"/>
      <c r="K1603" s="42"/>
      <c r="L1603" s="42"/>
      <c r="M1603" s="42"/>
      <c r="N1603" s="42"/>
      <c r="O1603" s="42"/>
      <c r="P1603" s="42"/>
      <c r="Q1603" s="42"/>
      <c r="R1603" s="42"/>
      <c r="S1603" s="42"/>
      <c r="T1603" s="42"/>
      <c r="U1603" s="42"/>
      <c r="V1603" s="42"/>
      <c r="W1603" s="42"/>
      <c r="X1603" s="42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S1603" s="42"/>
      <c r="AT1603" s="42"/>
      <c r="AU1603" s="42"/>
      <c r="AV1603" s="42"/>
      <c r="AW1603" s="42"/>
      <c r="AX1603" s="42"/>
      <c r="AY1603" s="42"/>
      <c r="AZ1603" s="42"/>
      <c r="BA1603" s="42"/>
      <c r="BB1603" s="42"/>
      <c r="BC1603" s="42"/>
      <c r="BD1603" s="42"/>
      <c r="BE1603" s="42"/>
      <c r="BF1603" s="42"/>
      <c r="BG1603" s="42"/>
      <c r="BH1603" s="42"/>
      <c r="BI1603" s="42"/>
      <c r="BJ1603" s="42"/>
      <c r="BK1603" s="42"/>
      <c r="BL1603" s="42"/>
      <c r="BM1603" s="42"/>
      <c r="BN1603" s="42"/>
      <c r="BO1603" s="42"/>
      <c r="BP1603" s="42"/>
      <c r="BQ1603" s="42"/>
      <c r="BR1603" s="42"/>
      <c r="BS1603" s="42"/>
      <c r="BT1603" s="42"/>
      <c r="BU1603" s="42"/>
      <c r="BV1603" s="42"/>
      <c r="BW1603" s="42"/>
      <c r="BX1603" s="42"/>
      <c r="BY1603" s="42"/>
      <c r="BZ1603" s="42"/>
      <c r="CA1603" s="42"/>
      <c r="CB1603" s="42"/>
      <c r="CC1603" s="42"/>
      <c r="CD1603" s="42"/>
      <c r="CE1603" s="42"/>
      <c r="CF1603" s="42"/>
      <c r="CG1603" s="42"/>
      <c r="CH1603" s="42"/>
      <c r="CI1603" s="42"/>
      <c r="CJ1603" s="42"/>
      <c r="CK1603" s="42"/>
      <c r="CL1603" s="42"/>
      <c r="CM1603" s="42"/>
      <c r="CN1603" s="42"/>
      <c r="CO1603" s="42"/>
      <c r="CP1603" s="42"/>
      <c r="CQ1603" s="42"/>
      <c r="CR1603" s="42"/>
      <c r="CS1603" s="42"/>
      <c r="CT1603" s="42"/>
      <c r="CU1603" s="42"/>
      <c r="CV1603" s="42"/>
    </row>
    <row r="1604" spans="1:100" x14ac:dyDescent="0.45">
      <c r="A1604" s="42"/>
      <c r="B1604" s="42"/>
      <c r="C1604" s="42"/>
      <c r="D1604" s="42"/>
      <c r="E1604" s="42"/>
      <c r="F1604" s="42"/>
      <c r="G1604" s="42"/>
      <c r="H1604" s="42"/>
      <c r="I1604" s="42"/>
      <c r="J1604" s="42"/>
      <c r="K1604" s="42"/>
      <c r="L1604" s="42"/>
      <c r="M1604" s="42"/>
      <c r="N1604" s="42"/>
      <c r="O1604" s="42"/>
      <c r="P1604" s="42"/>
      <c r="Q1604" s="42"/>
      <c r="R1604" s="42"/>
      <c r="S1604" s="42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H1604" s="42"/>
      <c r="BI1604" s="42"/>
      <c r="BJ1604" s="42"/>
      <c r="BK1604" s="42"/>
      <c r="BL1604" s="42"/>
      <c r="BM1604" s="42"/>
      <c r="BN1604" s="42"/>
      <c r="BO1604" s="42"/>
      <c r="BP1604" s="42"/>
      <c r="BQ1604" s="42"/>
      <c r="BR1604" s="42"/>
      <c r="BS1604" s="42"/>
      <c r="BT1604" s="42"/>
      <c r="BU1604" s="42"/>
      <c r="BV1604" s="42"/>
      <c r="BW1604" s="42"/>
      <c r="BX1604" s="42"/>
      <c r="BY1604" s="42"/>
      <c r="BZ1604" s="42"/>
      <c r="CA1604" s="42"/>
      <c r="CB1604" s="42"/>
      <c r="CC1604" s="42"/>
      <c r="CD1604" s="42"/>
      <c r="CE1604" s="42"/>
      <c r="CF1604" s="42"/>
      <c r="CG1604" s="42"/>
      <c r="CH1604" s="42"/>
      <c r="CI1604" s="42"/>
      <c r="CJ1604" s="42"/>
      <c r="CK1604" s="42"/>
      <c r="CL1604" s="42"/>
      <c r="CM1604" s="42"/>
      <c r="CN1604" s="42"/>
      <c r="CO1604" s="42"/>
      <c r="CP1604" s="42"/>
      <c r="CQ1604" s="42"/>
      <c r="CR1604" s="42"/>
      <c r="CS1604" s="42"/>
      <c r="CT1604" s="42"/>
      <c r="CU1604" s="42"/>
      <c r="CV1604" s="42"/>
    </row>
    <row r="1605" spans="1:100" x14ac:dyDescent="0.45">
      <c r="A1605" s="42"/>
      <c r="B1605" s="42"/>
      <c r="C1605" s="42"/>
      <c r="D1605" s="42"/>
      <c r="E1605" s="42"/>
      <c r="F1605" s="42"/>
      <c r="G1605" s="42"/>
      <c r="H1605" s="42"/>
      <c r="I1605" s="42"/>
      <c r="J1605" s="42"/>
      <c r="K1605" s="42"/>
      <c r="L1605" s="42"/>
      <c r="M1605" s="42"/>
      <c r="N1605" s="42"/>
      <c r="O1605" s="42"/>
      <c r="P1605" s="42"/>
      <c r="Q1605" s="42"/>
      <c r="R1605" s="42"/>
      <c r="S1605" s="42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H1605" s="42"/>
      <c r="BI1605" s="42"/>
      <c r="BJ1605" s="42"/>
      <c r="BK1605" s="42"/>
      <c r="BL1605" s="42"/>
      <c r="BM1605" s="42"/>
      <c r="BN1605" s="42"/>
      <c r="BO1605" s="42"/>
      <c r="BP1605" s="42"/>
      <c r="BQ1605" s="42"/>
      <c r="BR1605" s="42"/>
      <c r="BS1605" s="42"/>
      <c r="BT1605" s="42"/>
      <c r="BU1605" s="42"/>
      <c r="BV1605" s="42"/>
      <c r="BW1605" s="42"/>
      <c r="BX1605" s="42"/>
      <c r="BY1605" s="42"/>
      <c r="BZ1605" s="42"/>
      <c r="CA1605" s="42"/>
      <c r="CB1605" s="42"/>
      <c r="CC1605" s="42"/>
      <c r="CD1605" s="42"/>
      <c r="CE1605" s="42"/>
      <c r="CF1605" s="42"/>
      <c r="CG1605" s="42"/>
      <c r="CH1605" s="42"/>
      <c r="CI1605" s="42"/>
      <c r="CJ1605" s="42"/>
      <c r="CK1605" s="42"/>
      <c r="CL1605" s="42"/>
      <c r="CM1605" s="42"/>
      <c r="CN1605" s="42"/>
      <c r="CO1605" s="42"/>
      <c r="CP1605" s="42"/>
      <c r="CQ1605" s="42"/>
      <c r="CR1605" s="42"/>
      <c r="CS1605" s="42"/>
      <c r="CT1605" s="42"/>
      <c r="CU1605" s="42"/>
      <c r="CV1605" s="42"/>
    </row>
    <row r="1606" spans="1:100" x14ac:dyDescent="0.45">
      <c r="A1606" s="42"/>
      <c r="B1606" s="42"/>
      <c r="C1606" s="42"/>
      <c r="D1606" s="42"/>
      <c r="E1606" s="42"/>
      <c r="F1606" s="42"/>
      <c r="G1606" s="42"/>
      <c r="H1606" s="42"/>
      <c r="I1606" s="42"/>
      <c r="J1606" s="42"/>
      <c r="K1606" s="42"/>
      <c r="L1606" s="42"/>
      <c r="M1606" s="42"/>
      <c r="N1606" s="42"/>
      <c r="O1606" s="42"/>
      <c r="P1606" s="42"/>
      <c r="Q1606" s="42"/>
      <c r="R1606" s="42"/>
      <c r="S1606" s="42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H1606" s="42"/>
      <c r="BI1606" s="42"/>
      <c r="BJ1606" s="42"/>
      <c r="BK1606" s="42"/>
      <c r="BL1606" s="42"/>
      <c r="BM1606" s="42"/>
      <c r="BN1606" s="42"/>
      <c r="BO1606" s="42"/>
      <c r="BP1606" s="42"/>
      <c r="BQ1606" s="42"/>
      <c r="BR1606" s="42"/>
      <c r="BS1606" s="42"/>
      <c r="BT1606" s="42"/>
      <c r="BU1606" s="42"/>
      <c r="BV1606" s="42"/>
      <c r="BW1606" s="42"/>
      <c r="BX1606" s="42"/>
      <c r="BY1606" s="42"/>
      <c r="BZ1606" s="42"/>
      <c r="CA1606" s="42"/>
      <c r="CB1606" s="42"/>
      <c r="CC1606" s="42"/>
      <c r="CD1606" s="42"/>
      <c r="CE1606" s="42"/>
      <c r="CF1606" s="42"/>
      <c r="CG1606" s="42"/>
      <c r="CH1606" s="42"/>
      <c r="CI1606" s="42"/>
      <c r="CJ1606" s="42"/>
      <c r="CK1606" s="42"/>
      <c r="CL1606" s="42"/>
      <c r="CM1606" s="42"/>
      <c r="CN1606" s="42"/>
      <c r="CO1606" s="42"/>
      <c r="CP1606" s="42"/>
      <c r="CQ1606" s="42"/>
      <c r="CR1606" s="42"/>
      <c r="CS1606" s="42"/>
      <c r="CT1606" s="42"/>
      <c r="CU1606" s="42"/>
      <c r="CV1606" s="42"/>
    </row>
    <row r="1607" spans="1:100" x14ac:dyDescent="0.45">
      <c r="A1607" s="42"/>
      <c r="B1607" s="42"/>
      <c r="C1607" s="42"/>
      <c r="D1607" s="42"/>
      <c r="E1607" s="42"/>
      <c r="F1607" s="42"/>
      <c r="G1607" s="42"/>
      <c r="H1607" s="42"/>
      <c r="I1607" s="42"/>
      <c r="J1607" s="42"/>
      <c r="K1607" s="42"/>
      <c r="L1607" s="42"/>
      <c r="M1607" s="42"/>
      <c r="N1607" s="42"/>
      <c r="O1607" s="42"/>
      <c r="P1607" s="42"/>
      <c r="Q1607" s="42"/>
      <c r="R1607" s="42"/>
      <c r="S1607" s="42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H1607" s="42"/>
      <c r="BI1607" s="42"/>
      <c r="BJ1607" s="42"/>
      <c r="BK1607" s="42"/>
      <c r="BL1607" s="42"/>
      <c r="BM1607" s="42"/>
      <c r="BN1607" s="42"/>
      <c r="BO1607" s="42"/>
      <c r="BP1607" s="42"/>
      <c r="BQ1607" s="42"/>
      <c r="BR1607" s="42"/>
      <c r="BS1607" s="42"/>
      <c r="BT1607" s="42"/>
      <c r="BU1607" s="42"/>
      <c r="BV1607" s="42"/>
      <c r="BW1607" s="42"/>
      <c r="BX1607" s="42"/>
      <c r="BY1607" s="42"/>
      <c r="BZ1607" s="42"/>
      <c r="CA1607" s="42"/>
      <c r="CB1607" s="42"/>
      <c r="CC1607" s="42"/>
      <c r="CD1607" s="42"/>
      <c r="CE1607" s="42"/>
      <c r="CF1607" s="42"/>
      <c r="CG1607" s="42"/>
      <c r="CH1607" s="42"/>
      <c r="CI1607" s="42"/>
      <c r="CJ1607" s="42"/>
      <c r="CK1607" s="42"/>
      <c r="CL1607" s="42"/>
      <c r="CM1607" s="42"/>
      <c r="CN1607" s="42"/>
      <c r="CO1607" s="42"/>
      <c r="CP1607" s="42"/>
      <c r="CQ1607" s="42"/>
      <c r="CR1607" s="42"/>
      <c r="CS1607" s="42"/>
      <c r="CT1607" s="42"/>
      <c r="CU1607" s="42"/>
      <c r="CV1607" s="42"/>
    </row>
    <row r="1608" spans="1:100" x14ac:dyDescent="0.45">
      <c r="A1608" s="42"/>
      <c r="B1608" s="42"/>
      <c r="C1608" s="42"/>
      <c r="D1608" s="42"/>
      <c r="E1608" s="42"/>
      <c r="F1608" s="42"/>
      <c r="G1608" s="42"/>
      <c r="H1608" s="42"/>
      <c r="I1608" s="42"/>
      <c r="J1608" s="42"/>
      <c r="K1608" s="42"/>
      <c r="L1608" s="42"/>
      <c r="M1608" s="42"/>
      <c r="N1608" s="42"/>
      <c r="O1608" s="42"/>
      <c r="P1608" s="42"/>
      <c r="Q1608" s="42"/>
      <c r="R1608" s="42"/>
      <c r="S1608" s="42"/>
      <c r="T1608" s="42"/>
      <c r="U1608" s="42"/>
      <c r="V1608" s="42"/>
      <c r="W1608" s="42"/>
      <c r="X1608" s="42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S1608" s="42"/>
      <c r="AT1608" s="42"/>
      <c r="AU1608" s="42"/>
      <c r="AV1608" s="42"/>
      <c r="AW1608" s="42"/>
      <c r="AX1608" s="42"/>
      <c r="AY1608" s="42"/>
      <c r="AZ1608" s="42"/>
      <c r="BA1608" s="42"/>
      <c r="BB1608" s="42"/>
      <c r="BC1608" s="42"/>
      <c r="BD1608" s="42"/>
      <c r="BE1608" s="42"/>
      <c r="BF1608" s="42"/>
      <c r="BG1608" s="42"/>
      <c r="BH1608" s="42"/>
      <c r="BI1608" s="42"/>
      <c r="BJ1608" s="42"/>
      <c r="BK1608" s="42"/>
      <c r="BL1608" s="42"/>
      <c r="BM1608" s="42"/>
      <c r="BN1608" s="42"/>
      <c r="BO1608" s="42"/>
      <c r="BP1608" s="42"/>
      <c r="BQ1608" s="42"/>
      <c r="BR1608" s="42"/>
      <c r="BS1608" s="42"/>
      <c r="BT1608" s="42"/>
      <c r="BU1608" s="42"/>
      <c r="BV1608" s="42"/>
      <c r="BW1608" s="42"/>
      <c r="BX1608" s="42"/>
      <c r="BY1608" s="42"/>
      <c r="BZ1608" s="42"/>
      <c r="CA1608" s="42"/>
      <c r="CB1608" s="42"/>
      <c r="CC1608" s="42"/>
      <c r="CD1608" s="42"/>
      <c r="CE1608" s="42"/>
      <c r="CF1608" s="42"/>
      <c r="CG1608" s="42"/>
      <c r="CH1608" s="42"/>
      <c r="CI1608" s="42"/>
      <c r="CJ1608" s="42"/>
      <c r="CK1608" s="42"/>
      <c r="CL1608" s="42"/>
      <c r="CM1608" s="42"/>
      <c r="CN1608" s="42"/>
      <c r="CO1608" s="42"/>
      <c r="CP1608" s="42"/>
      <c r="CQ1608" s="42"/>
      <c r="CR1608" s="42"/>
      <c r="CS1608" s="42"/>
      <c r="CT1608" s="42"/>
      <c r="CU1608" s="42"/>
      <c r="CV1608" s="42"/>
    </row>
    <row r="1609" spans="1:100" x14ac:dyDescent="0.45">
      <c r="A1609" s="42"/>
      <c r="B1609" s="42"/>
      <c r="C1609" s="42"/>
      <c r="D1609" s="42"/>
      <c r="E1609" s="42"/>
      <c r="F1609" s="42"/>
      <c r="G1609" s="42"/>
      <c r="H1609" s="42"/>
      <c r="I1609" s="42"/>
      <c r="J1609" s="42"/>
      <c r="K1609" s="42"/>
      <c r="L1609" s="42"/>
      <c r="M1609" s="42"/>
      <c r="N1609" s="42"/>
      <c r="O1609" s="42"/>
      <c r="P1609" s="42"/>
      <c r="Q1609" s="42"/>
      <c r="R1609" s="42"/>
      <c r="S1609" s="42"/>
      <c r="T1609" s="42"/>
      <c r="U1609" s="42"/>
      <c r="V1609" s="42"/>
      <c r="W1609" s="42"/>
      <c r="X1609" s="42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S1609" s="42"/>
      <c r="AT1609" s="42"/>
      <c r="AU1609" s="42"/>
      <c r="AV1609" s="42"/>
      <c r="AW1609" s="42"/>
      <c r="AX1609" s="42"/>
      <c r="AY1609" s="42"/>
      <c r="AZ1609" s="42"/>
      <c r="BA1609" s="42"/>
      <c r="BB1609" s="42"/>
      <c r="BC1609" s="42"/>
      <c r="BD1609" s="42"/>
      <c r="BE1609" s="42"/>
      <c r="BF1609" s="42"/>
      <c r="BG1609" s="42"/>
      <c r="BH1609" s="42"/>
      <c r="BI1609" s="42"/>
      <c r="BJ1609" s="42"/>
      <c r="BK1609" s="42"/>
      <c r="BL1609" s="42"/>
      <c r="BM1609" s="42"/>
      <c r="BN1609" s="42"/>
      <c r="BO1609" s="42"/>
      <c r="BP1609" s="42"/>
      <c r="BQ1609" s="42"/>
      <c r="BR1609" s="42"/>
      <c r="BS1609" s="42"/>
      <c r="BT1609" s="42"/>
      <c r="BU1609" s="42"/>
      <c r="BV1609" s="42"/>
      <c r="BW1609" s="42"/>
      <c r="BX1609" s="42"/>
      <c r="BY1609" s="42"/>
      <c r="BZ1609" s="42"/>
      <c r="CA1609" s="42"/>
      <c r="CB1609" s="42"/>
      <c r="CC1609" s="42"/>
      <c r="CD1609" s="42"/>
      <c r="CE1609" s="42"/>
      <c r="CF1609" s="42"/>
      <c r="CG1609" s="42"/>
      <c r="CH1609" s="42"/>
      <c r="CI1609" s="42"/>
      <c r="CJ1609" s="42"/>
      <c r="CK1609" s="42"/>
      <c r="CL1609" s="42"/>
      <c r="CM1609" s="42"/>
      <c r="CN1609" s="42"/>
      <c r="CO1609" s="42"/>
      <c r="CP1609" s="42"/>
      <c r="CQ1609" s="42"/>
      <c r="CR1609" s="42"/>
      <c r="CS1609" s="42"/>
      <c r="CT1609" s="42"/>
      <c r="CU1609" s="42"/>
      <c r="CV1609" s="42"/>
    </row>
    <row r="1610" spans="1:100" x14ac:dyDescent="0.45">
      <c r="A1610" s="42"/>
      <c r="B1610" s="42"/>
      <c r="C1610" s="42"/>
      <c r="D1610" s="42"/>
      <c r="E1610" s="42"/>
      <c r="F1610" s="42"/>
      <c r="G1610" s="42"/>
      <c r="H1610" s="42"/>
      <c r="I1610" s="42"/>
      <c r="J1610" s="42"/>
      <c r="K1610" s="42"/>
      <c r="L1610" s="42"/>
      <c r="M1610" s="42"/>
      <c r="N1610" s="42"/>
      <c r="O1610" s="42"/>
      <c r="P1610" s="42"/>
      <c r="Q1610" s="42"/>
      <c r="R1610" s="42"/>
      <c r="S1610" s="42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H1610" s="42"/>
      <c r="BI1610" s="42"/>
      <c r="BJ1610" s="42"/>
      <c r="BK1610" s="42"/>
      <c r="BL1610" s="42"/>
      <c r="BM1610" s="42"/>
      <c r="BN1610" s="42"/>
      <c r="BO1610" s="42"/>
      <c r="BP1610" s="42"/>
      <c r="BQ1610" s="42"/>
      <c r="BR1610" s="42"/>
      <c r="BS1610" s="42"/>
      <c r="BT1610" s="42"/>
      <c r="BU1610" s="42"/>
      <c r="BV1610" s="42"/>
      <c r="BW1610" s="42"/>
      <c r="BX1610" s="42"/>
      <c r="BY1610" s="42"/>
      <c r="BZ1610" s="42"/>
      <c r="CA1610" s="42"/>
      <c r="CB1610" s="42"/>
      <c r="CC1610" s="42"/>
      <c r="CD1610" s="42"/>
      <c r="CE1610" s="42"/>
      <c r="CF1610" s="42"/>
      <c r="CG1610" s="42"/>
      <c r="CH1610" s="42"/>
      <c r="CI1610" s="42"/>
      <c r="CJ1610" s="42"/>
      <c r="CK1610" s="42"/>
      <c r="CL1610" s="42"/>
      <c r="CM1610" s="42"/>
      <c r="CN1610" s="42"/>
      <c r="CO1610" s="42"/>
      <c r="CP1610" s="42"/>
      <c r="CQ1610" s="42"/>
      <c r="CR1610" s="42"/>
      <c r="CS1610" s="42"/>
      <c r="CT1610" s="42"/>
      <c r="CU1610" s="42"/>
      <c r="CV1610" s="42"/>
    </row>
    <row r="1611" spans="1:100" x14ac:dyDescent="0.45">
      <c r="A1611" s="42"/>
      <c r="B1611" s="42"/>
      <c r="C1611" s="42"/>
      <c r="D1611" s="42"/>
      <c r="E1611" s="42"/>
      <c r="F1611" s="42"/>
      <c r="G1611" s="42"/>
      <c r="H1611" s="42"/>
      <c r="I1611" s="42"/>
      <c r="J1611" s="42"/>
      <c r="K1611" s="42"/>
      <c r="L1611" s="42"/>
      <c r="M1611" s="42"/>
      <c r="N1611" s="42"/>
      <c r="O1611" s="42"/>
      <c r="P1611" s="42"/>
      <c r="Q1611" s="42"/>
      <c r="R1611" s="42"/>
      <c r="S1611" s="42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H1611" s="42"/>
      <c r="BI1611" s="42"/>
      <c r="BJ1611" s="42"/>
      <c r="BK1611" s="42"/>
      <c r="BL1611" s="42"/>
      <c r="BM1611" s="42"/>
      <c r="BN1611" s="42"/>
      <c r="BO1611" s="42"/>
      <c r="BP1611" s="42"/>
      <c r="BQ1611" s="42"/>
      <c r="BR1611" s="42"/>
      <c r="BS1611" s="42"/>
      <c r="BT1611" s="42"/>
      <c r="BU1611" s="42"/>
      <c r="BV1611" s="42"/>
      <c r="BW1611" s="42"/>
      <c r="BX1611" s="42"/>
      <c r="BY1611" s="42"/>
      <c r="BZ1611" s="42"/>
      <c r="CA1611" s="42"/>
      <c r="CB1611" s="42"/>
      <c r="CC1611" s="42"/>
      <c r="CD1611" s="42"/>
      <c r="CE1611" s="42"/>
      <c r="CF1611" s="42"/>
      <c r="CG1611" s="42"/>
      <c r="CH1611" s="42"/>
      <c r="CI1611" s="42"/>
      <c r="CJ1611" s="42"/>
      <c r="CK1611" s="42"/>
      <c r="CL1611" s="42"/>
      <c r="CM1611" s="42"/>
      <c r="CN1611" s="42"/>
      <c r="CO1611" s="42"/>
      <c r="CP1611" s="42"/>
      <c r="CQ1611" s="42"/>
      <c r="CR1611" s="42"/>
      <c r="CS1611" s="42"/>
      <c r="CT1611" s="42"/>
      <c r="CU1611" s="42"/>
      <c r="CV1611" s="42"/>
    </row>
    <row r="1612" spans="1:100" x14ac:dyDescent="0.45">
      <c r="A1612" s="42"/>
      <c r="B1612" s="42"/>
      <c r="C1612" s="42"/>
      <c r="D1612" s="42"/>
      <c r="E1612" s="42"/>
      <c r="F1612" s="42"/>
      <c r="G1612" s="42"/>
      <c r="H1612" s="42"/>
      <c r="I1612" s="42"/>
      <c r="J1612" s="42"/>
      <c r="K1612" s="42"/>
      <c r="L1612" s="42"/>
      <c r="M1612" s="42"/>
      <c r="N1612" s="42"/>
      <c r="O1612" s="42"/>
      <c r="P1612" s="42"/>
      <c r="Q1612" s="42"/>
      <c r="R1612" s="42"/>
      <c r="S1612" s="42"/>
      <c r="T1612" s="42"/>
      <c r="U1612" s="42"/>
      <c r="V1612" s="42"/>
      <c r="W1612" s="42"/>
      <c r="X1612" s="42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S1612" s="42"/>
      <c r="AT1612" s="42"/>
      <c r="AU1612" s="42"/>
      <c r="AV1612" s="42"/>
      <c r="AW1612" s="42"/>
      <c r="AX1612" s="42"/>
      <c r="AY1612" s="42"/>
      <c r="AZ1612" s="42"/>
      <c r="BA1612" s="42"/>
      <c r="BB1612" s="42"/>
      <c r="BC1612" s="42"/>
      <c r="BD1612" s="42"/>
      <c r="BE1612" s="42"/>
      <c r="BF1612" s="42"/>
      <c r="BG1612" s="42"/>
      <c r="BH1612" s="42"/>
      <c r="BI1612" s="42"/>
      <c r="BJ1612" s="42"/>
      <c r="BK1612" s="42"/>
      <c r="BL1612" s="42"/>
      <c r="BM1612" s="42"/>
      <c r="BN1612" s="42"/>
      <c r="BO1612" s="42"/>
      <c r="BP1612" s="42"/>
      <c r="BQ1612" s="42"/>
      <c r="BR1612" s="42"/>
      <c r="BS1612" s="42"/>
      <c r="BT1612" s="42"/>
      <c r="BU1612" s="42"/>
      <c r="BV1612" s="42"/>
      <c r="BW1612" s="42"/>
      <c r="BX1612" s="42"/>
      <c r="BY1612" s="42"/>
      <c r="BZ1612" s="42"/>
      <c r="CA1612" s="42"/>
      <c r="CB1612" s="42"/>
      <c r="CC1612" s="42"/>
      <c r="CD1612" s="42"/>
      <c r="CE1612" s="42"/>
      <c r="CF1612" s="42"/>
      <c r="CG1612" s="42"/>
      <c r="CH1612" s="42"/>
      <c r="CI1612" s="42"/>
      <c r="CJ1612" s="42"/>
      <c r="CK1612" s="42"/>
      <c r="CL1612" s="42"/>
      <c r="CM1612" s="42"/>
      <c r="CN1612" s="42"/>
      <c r="CO1612" s="42"/>
      <c r="CP1612" s="42"/>
      <c r="CQ1612" s="42"/>
      <c r="CR1612" s="42"/>
      <c r="CS1612" s="42"/>
      <c r="CT1612" s="42"/>
      <c r="CU1612" s="42"/>
      <c r="CV1612" s="42"/>
    </row>
    <row r="1613" spans="1:100" x14ac:dyDescent="0.45">
      <c r="A1613" s="42"/>
      <c r="B1613" s="42"/>
      <c r="C1613" s="42"/>
      <c r="D1613" s="42"/>
      <c r="E1613" s="42"/>
      <c r="F1613" s="42"/>
      <c r="G1613" s="42"/>
      <c r="H1613" s="42"/>
      <c r="I1613" s="42"/>
      <c r="J1613" s="42"/>
      <c r="K1613" s="42"/>
      <c r="L1613" s="42"/>
      <c r="M1613" s="42"/>
      <c r="N1613" s="42"/>
      <c r="O1613" s="42"/>
      <c r="P1613" s="42"/>
      <c r="Q1613" s="42"/>
      <c r="R1613" s="42"/>
      <c r="S1613" s="42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H1613" s="42"/>
      <c r="BI1613" s="42"/>
      <c r="BJ1613" s="42"/>
      <c r="BK1613" s="42"/>
      <c r="BL1613" s="42"/>
      <c r="BM1613" s="42"/>
      <c r="BN1613" s="42"/>
      <c r="BO1613" s="42"/>
      <c r="BP1613" s="42"/>
      <c r="BQ1613" s="42"/>
      <c r="BR1613" s="42"/>
      <c r="BS1613" s="42"/>
      <c r="BT1613" s="42"/>
      <c r="BU1613" s="42"/>
      <c r="BV1613" s="42"/>
      <c r="BW1613" s="42"/>
      <c r="BX1613" s="42"/>
      <c r="BY1613" s="42"/>
      <c r="BZ1613" s="42"/>
      <c r="CA1613" s="42"/>
      <c r="CB1613" s="42"/>
      <c r="CC1613" s="42"/>
      <c r="CD1613" s="42"/>
      <c r="CE1613" s="42"/>
      <c r="CF1613" s="42"/>
      <c r="CG1613" s="42"/>
      <c r="CH1613" s="42"/>
      <c r="CI1613" s="42"/>
      <c r="CJ1613" s="42"/>
      <c r="CK1613" s="42"/>
      <c r="CL1613" s="42"/>
      <c r="CM1613" s="42"/>
      <c r="CN1613" s="42"/>
      <c r="CO1613" s="42"/>
      <c r="CP1613" s="42"/>
      <c r="CQ1613" s="42"/>
      <c r="CR1613" s="42"/>
      <c r="CS1613" s="42"/>
      <c r="CT1613" s="42"/>
      <c r="CU1613" s="42"/>
      <c r="CV1613" s="42"/>
    </row>
    <row r="1614" spans="1:100" x14ac:dyDescent="0.45">
      <c r="A1614" s="42"/>
      <c r="B1614" s="42"/>
      <c r="C1614" s="42"/>
      <c r="D1614" s="42"/>
      <c r="E1614" s="42"/>
      <c r="F1614" s="42"/>
      <c r="G1614" s="42"/>
      <c r="H1614" s="42"/>
      <c r="I1614" s="42"/>
      <c r="J1614" s="42"/>
      <c r="K1614" s="42"/>
      <c r="L1614" s="42"/>
      <c r="M1614" s="42"/>
      <c r="N1614" s="42"/>
      <c r="O1614" s="42"/>
      <c r="P1614" s="42"/>
      <c r="Q1614" s="42"/>
      <c r="R1614" s="42"/>
      <c r="S1614" s="42"/>
      <c r="T1614" s="42"/>
      <c r="U1614" s="42"/>
      <c r="V1614" s="42"/>
      <c r="W1614" s="42"/>
      <c r="X1614" s="42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S1614" s="42"/>
      <c r="AT1614" s="42"/>
      <c r="AU1614" s="42"/>
      <c r="AV1614" s="42"/>
      <c r="AW1614" s="42"/>
      <c r="AX1614" s="42"/>
      <c r="AY1614" s="42"/>
      <c r="AZ1614" s="42"/>
      <c r="BA1614" s="42"/>
      <c r="BB1614" s="42"/>
      <c r="BC1614" s="42"/>
      <c r="BD1614" s="42"/>
      <c r="BE1614" s="42"/>
      <c r="BF1614" s="42"/>
      <c r="BG1614" s="42"/>
      <c r="BH1614" s="42"/>
      <c r="BI1614" s="42"/>
      <c r="BJ1614" s="42"/>
      <c r="BK1614" s="42"/>
      <c r="BL1614" s="42"/>
      <c r="BM1614" s="42"/>
      <c r="BN1614" s="42"/>
      <c r="BO1614" s="42"/>
      <c r="BP1614" s="42"/>
      <c r="BQ1614" s="42"/>
      <c r="BR1614" s="42"/>
      <c r="BS1614" s="42"/>
      <c r="BT1614" s="42"/>
      <c r="BU1614" s="42"/>
      <c r="BV1614" s="42"/>
      <c r="BW1614" s="42"/>
      <c r="BX1614" s="42"/>
      <c r="BY1614" s="42"/>
      <c r="BZ1614" s="42"/>
      <c r="CA1614" s="42"/>
      <c r="CB1614" s="42"/>
      <c r="CC1614" s="42"/>
      <c r="CD1614" s="42"/>
      <c r="CE1614" s="42"/>
      <c r="CF1614" s="42"/>
      <c r="CG1614" s="42"/>
      <c r="CH1614" s="42"/>
      <c r="CI1614" s="42"/>
      <c r="CJ1614" s="42"/>
      <c r="CK1614" s="42"/>
      <c r="CL1614" s="42"/>
      <c r="CM1614" s="42"/>
      <c r="CN1614" s="42"/>
      <c r="CO1614" s="42"/>
      <c r="CP1614" s="42"/>
      <c r="CQ1614" s="42"/>
      <c r="CR1614" s="42"/>
      <c r="CS1614" s="42"/>
      <c r="CT1614" s="42"/>
      <c r="CU1614" s="42"/>
      <c r="CV1614" s="42"/>
    </row>
    <row r="1615" spans="1:100" x14ac:dyDescent="0.45">
      <c r="A1615" s="42"/>
      <c r="B1615" s="42"/>
      <c r="C1615" s="42"/>
      <c r="D1615" s="42"/>
      <c r="E1615" s="42"/>
      <c r="F1615" s="42"/>
      <c r="G1615" s="42"/>
      <c r="H1615" s="42"/>
      <c r="I1615" s="42"/>
      <c r="J1615" s="42"/>
      <c r="K1615" s="42"/>
      <c r="L1615" s="42"/>
      <c r="M1615" s="42"/>
      <c r="N1615" s="42"/>
      <c r="O1615" s="42"/>
      <c r="P1615" s="42"/>
      <c r="Q1615" s="42"/>
      <c r="R1615" s="42"/>
      <c r="S1615" s="42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H1615" s="42"/>
      <c r="BI1615" s="42"/>
      <c r="BJ1615" s="42"/>
      <c r="BK1615" s="42"/>
      <c r="BL1615" s="42"/>
      <c r="BM1615" s="42"/>
      <c r="BN1615" s="42"/>
      <c r="BO1615" s="42"/>
      <c r="BP1615" s="42"/>
      <c r="BQ1615" s="42"/>
      <c r="BR1615" s="42"/>
      <c r="BS1615" s="42"/>
      <c r="BT1615" s="42"/>
      <c r="BU1615" s="42"/>
      <c r="BV1615" s="42"/>
      <c r="BW1615" s="42"/>
      <c r="BX1615" s="42"/>
      <c r="BY1615" s="42"/>
      <c r="BZ1615" s="42"/>
      <c r="CA1615" s="42"/>
      <c r="CB1615" s="42"/>
      <c r="CC1615" s="42"/>
      <c r="CD1615" s="42"/>
      <c r="CE1615" s="42"/>
      <c r="CF1615" s="42"/>
      <c r="CG1615" s="42"/>
      <c r="CH1615" s="42"/>
      <c r="CI1615" s="42"/>
      <c r="CJ1615" s="42"/>
      <c r="CK1615" s="42"/>
      <c r="CL1615" s="42"/>
      <c r="CM1615" s="42"/>
      <c r="CN1615" s="42"/>
      <c r="CO1615" s="42"/>
      <c r="CP1615" s="42"/>
      <c r="CQ1615" s="42"/>
      <c r="CR1615" s="42"/>
      <c r="CS1615" s="42"/>
      <c r="CT1615" s="42"/>
      <c r="CU1615" s="42"/>
      <c r="CV1615" s="42"/>
    </row>
    <row r="1616" spans="1:100" x14ac:dyDescent="0.45">
      <c r="A1616" s="42"/>
      <c r="B1616" s="42"/>
      <c r="C1616" s="42"/>
      <c r="D1616" s="42"/>
      <c r="E1616" s="42"/>
      <c r="F1616" s="42"/>
      <c r="G1616" s="42"/>
      <c r="H1616" s="42"/>
      <c r="I1616" s="42"/>
      <c r="J1616" s="42"/>
      <c r="K1616" s="42"/>
      <c r="L1616" s="42"/>
      <c r="M1616" s="42"/>
      <c r="N1616" s="42"/>
      <c r="O1616" s="42"/>
      <c r="P1616" s="42"/>
      <c r="Q1616" s="42"/>
      <c r="R1616" s="42"/>
      <c r="S1616" s="42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H1616" s="42"/>
      <c r="BI1616" s="42"/>
      <c r="BJ1616" s="42"/>
      <c r="BK1616" s="42"/>
      <c r="BL1616" s="42"/>
      <c r="BM1616" s="42"/>
      <c r="BN1616" s="42"/>
      <c r="BO1616" s="42"/>
      <c r="BP1616" s="42"/>
      <c r="BQ1616" s="42"/>
      <c r="BR1616" s="42"/>
      <c r="BS1616" s="42"/>
      <c r="BT1616" s="42"/>
      <c r="BU1616" s="42"/>
      <c r="BV1616" s="42"/>
      <c r="BW1616" s="42"/>
      <c r="BX1616" s="42"/>
      <c r="BY1616" s="42"/>
      <c r="BZ1616" s="42"/>
      <c r="CA1616" s="42"/>
      <c r="CB1616" s="42"/>
      <c r="CC1616" s="42"/>
      <c r="CD1616" s="42"/>
      <c r="CE1616" s="42"/>
      <c r="CF1616" s="42"/>
      <c r="CG1616" s="42"/>
      <c r="CH1616" s="42"/>
      <c r="CI1616" s="42"/>
      <c r="CJ1616" s="42"/>
      <c r="CK1616" s="42"/>
      <c r="CL1616" s="42"/>
      <c r="CM1616" s="42"/>
      <c r="CN1616" s="42"/>
      <c r="CO1616" s="42"/>
      <c r="CP1616" s="42"/>
      <c r="CQ1616" s="42"/>
      <c r="CR1616" s="42"/>
      <c r="CS1616" s="42"/>
      <c r="CT1616" s="42"/>
      <c r="CU1616" s="42"/>
      <c r="CV1616" s="42"/>
    </row>
    <row r="1617" spans="1:100" x14ac:dyDescent="0.45">
      <c r="A1617" s="42"/>
      <c r="B1617" s="42"/>
      <c r="C1617" s="42"/>
      <c r="D1617" s="42"/>
      <c r="E1617" s="42"/>
      <c r="F1617" s="42"/>
      <c r="G1617" s="42"/>
      <c r="H1617" s="42"/>
      <c r="I1617" s="42"/>
      <c r="J1617" s="42"/>
      <c r="K1617" s="42"/>
      <c r="L1617" s="42"/>
      <c r="M1617" s="42"/>
      <c r="N1617" s="42"/>
      <c r="O1617" s="42"/>
      <c r="P1617" s="42"/>
      <c r="Q1617" s="42"/>
      <c r="R1617" s="42"/>
      <c r="S1617" s="42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H1617" s="42"/>
      <c r="BI1617" s="42"/>
      <c r="BJ1617" s="42"/>
      <c r="BK1617" s="42"/>
      <c r="BL1617" s="42"/>
      <c r="BM1617" s="42"/>
      <c r="BN1617" s="42"/>
      <c r="BO1617" s="42"/>
      <c r="BP1617" s="42"/>
      <c r="BQ1617" s="42"/>
      <c r="BR1617" s="42"/>
      <c r="BS1617" s="42"/>
      <c r="BT1617" s="42"/>
      <c r="BU1617" s="42"/>
      <c r="BV1617" s="42"/>
      <c r="BW1617" s="42"/>
      <c r="BX1617" s="42"/>
      <c r="BY1617" s="42"/>
      <c r="BZ1617" s="42"/>
      <c r="CA1617" s="42"/>
      <c r="CB1617" s="42"/>
      <c r="CC1617" s="42"/>
      <c r="CD1617" s="42"/>
      <c r="CE1617" s="42"/>
      <c r="CF1617" s="42"/>
      <c r="CG1617" s="42"/>
      <c r="CH1617" s="42"/>
      <c r="CI1617" s="42"/>
      <c r="CJ1617" s="42"/>
      <c r="CK1617" s="42"/>
      <c r="CL1617" s="42"/>
      <c r="CM1617" s="42"/>
      <c r="CN1617" s="42"/>
      <c r="CO1617" s="42"/>
      <c r="CP1617" s="42"/>
      <c r="CQ1617" s="42"/>
      <c r="CR1617" s="42"/>
      <c r="CS1617" s="42"/>
      <c r="CT1617" s="42"/>
      <c r="CU1617" s="42"/>
      <c r="CV1617" s="42"/>
    </row>
    <row r="1618" spans="1:100" x14ac:dyDescent="0.45">
      <c r="A1618" s="42"/>
      <c r="B1618" s="42"/>
      <c r="C1618" s="42"/>
      <c r="D1618" s="42"/>
      <c r="E1618" s="42"/>
      <c r="F1618" s="42"/>
      <c r="G1618" s="42"/>
      <c r="H1618" s="42"/>
      <c r="I1618" s="42"/>
      <c r="J1618" s="42"/>
      <c r="K1618" s="42"/>
      <c r="L1618" s="42"/>
      <c r="M1618" s="42"/>
      <c r="N1618" s="42"/>
      <c r="O1618" s="42"/>
      <c r="P1618" s="42"/>
      <c r="Q1618" s="42"/>
      <c r="R1618" s="42"/>
      <c r="S1618" s="42"/>
      <c r="T1618" s="42"/>
      <c r="U1618" s="42"/>
      <c r="V1618" s="42"/>
      <c r="W1618" s="42"/>
      <c r="X1618" s="42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S1618" s="42"/>
      <c r="AT1618" s="42"/>
      <c r="AU1618" s="42"/>
      <c r="AV1618" s="42"/>
      <c r="AW1618" s="42"/>
      <c r="AX1618" s="42"/>
      <c r="AY1618" s="42"/>
      <c r="AZ1618" s="42"/>
      <c r="BA1618" s="42"/>
      <c r="BB1618" s="42"/>
      <c r="BC1618" s="42"/>
      <c r="BD1618" s="42"/>
      <c r="BE1618" s="42"/>
      <c r="BF1618" s="42"/>
      <c r="BG1618" s="42"/>
      <c r="BH1618" s="42"/>
      <c r="BI1618" s="42"/>
      <c r="BJ1618" s="42"/>
      <c r="BK1618" s="42"/>
      <c r="BL1618" s="42"/>
      <c r="BM1618" s="42"/>
      <c r="BN1618" s="42"/>
      <c r="BO1618" s="42"/>
      <c r="BP1618" s="42"/>
      <c r="BQ1618" s="42"/>
      <c r="BR1618" s="42"/>
      <c r="BS1618" s="42"/>
      <c r="BT1618" s="42"/>
      <c r="BU1618" s="42"/>
      <c r="BV1618" s="42"/>
      <c r="BW1618" s="42"/>
      <c r="BX1618" s="42"/>
      <c r="BY1618" s="42"/>
      <c r="BZ1618" s="42"/>
      <c r="CA1618" s="42"/>
      <c r="CB1618" s="42"/>
      <c r="CC1618" s="42"/>
      <c r="CD1618" s="42"/>
      <c r="CE1618" s="42"/>
      <c r="CF1618" s="42"/>
      <c r="CG1618" s="42"/>
      <c r="CH1618" s="42"/>
      <c r="CI1618" s="42"/>
      <c r="CJ1618" s="42"/>
      <c r="CK1618" s="42"/>
      <c r="CL1618" s="42"/>
      <c r="CM1618" s="42"/>
      <c r="CN1618" s="42"/>
      <c r="CO1618" s="42"/>
      <c r="CP1618" s="42"/>
      <c r="CQ1618" s="42"/>
      <c r="CR1618" s="42"/>
      <c r="CS1618" s="42"/>
      <c r="CT1618" s="42"/>
      <c r="CU1618" s="42"/>
      <c r="CV1618" s="42"/>
    </row>
    <row r="1619" spans="1:100" x14ac:dyDescent="0.45">
      <c r="A1619" s="42"/>
      <c r="B1619" s="42"/>
      <c r="C1619" s="42"/>
      <c r="D1619" s="42"/>
      <c r="E1619" s="42"/>
      <c r="F1619" s="42"/>
      <c r="G1619" s="42"/>
      <c r="H1619" s="42"/>
      <c r="I1619" s="42"/>
      <c r="J1619" s="42"/>
      <c r="K1619" s="42"/>
      <c r="L1619" s="42"/>
      <c r="M1619" s="42"/>
      <c r="N1619" s="42"/>
      <c r="O1619" s="42"/>
      <c r="P1619" s="42"/>
      <c r="Q1619" s="42"/>
      <c r="R1619" s="42"/>
      <c r="S1619" s="42"/>
      <c r="T1619" s="42"/>
      <c r="U1619" s="42"/>
      <c r="V1619" s="42"/>
      <c r="W1619" s="42"/>
      <c r="X1619" s="42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S1619" s="42"/>
      <c r="AT1619" s="42"/>
      <c r="AU1619" s="42"/>
      <c r="AV1619" s="42"/>
      <c r="AW1619" s="42"/>
      <c r="AX1619" s="42"/>
      <c r="AY1619" s="42"/>
      <c r="AZ1619" s="42"/>
      <c r="BA1619" s="42"/>
      <c r="BB1619" s="42"/>
      <c r="BC1619" s="42"/>
      <c r="BD1619" s="42"/>
      <c r="BE1619" s="42"/>
      <c r="BF1619" s="42"/>
      <c r="BG1619" s="42"/>
      <c r="BH1619" s="42"/>
      <c r="BI1619" s="42"/>
      <c r="BJ1619" s="42"/>
      <c r="BK1619" s="42"/>
      <c r="BL1619" s="42"/>
      <c r="BM1619" s="42"/>
      <c r="BN1619" s="42"/>
      <c r="BO1619" s="42"/>
      <c r="BP1619" s="42"/>
      <c r="BQ1619" s="42"/>
      <c r="BR1619" s="42"/>
      <c r="BS1619" s="42"/>
      <c r="BT1619" s="42"/>
      <c r="BU1619" s="42"/>
      <c r="BV1619" s="42"/>
      <c r="BW1619" s="42"/>
      <c r="BX1619" s="42"/>
      <c r="BY1619" s="42"/>
      <c r="BZ1619" s="42"/>
      <c r="CA1619" s="42"/>
      <c r="CB1619" s="42"/>
      <c r="CC1619" s="42"/>
      <c r="CD1619" s="42"/>
      <c r="CE1619" s="42"/>
      <c r="CF1619" s="42"/>
      <c r="CG1619" s="42"/>
      <c r="CH1619" s="42"/>
      <c r="CI1619" s="42"/>
      <c r="CJ1619" s="42"/>
      <c r="CK1619" s="42"/>
      <c r="CL1619" s="42"/>
      <c r="CM1619" s="42"/>
      <c r="CN1619" s="42"/>
      <c r="CO1619" s="42"/>
      <c r="CP1619" s="42"/>
      <c r="CQ1619" s="42"/>
      <c r="CR1619" s="42"/>
      <c r="CS1619" s="42"/>
      <c r="CT1619" s="42"/>
      <c r="CU1619" s="42"/>
      <c r="CV1619" s="42"/>
    </row>
    <row r="1620" spans="1:100" x14ac:dyDescent="0.45">
      <c r="A1620" s="42"/>
      <c r="B1620" s="42"/>
      <c r="C1620" s="42"/>
      <c r="D1620" s="42"/>
      <c r="E1620" s="42"/>
      <c r="F1620" s="42"/>
      <c r="G1620" s="42"/>
      <c r="H1620" s="42"/>
      <c r="I1620" s="42"/>
      <c r="J1620" s="42"/>
      <c r="K1620" s="42"/>
      <c r="L1620" s="42"/>
      <c r="M1620" s="42"/>
      <c r="N1620" s="42"/>
      <c r="O1620" s="42"/>
      <c r="P1620" s="42"/>
      <c r="Q1620" s="42"/>
      <c r="R1620" s="42"/>
      <c r="S1620" s="42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H1620" s="42"/>
      <c r="BI1620" s="42"/>
      <c r="BJ1620" s="42"/>
      <c r="BK1620" s="42"/>
      <c r="BL1620" s="42"/>
      <c r="BM1620" s="42"/>
      <c r="BN1620" s="42"/>
      <c r="BO1620" s="42"/>
      <c r="BP1620" s="42"/>
      <c r="BQ1620" s="42"/>
      <c r="BR1620" s="42"/>
      <c r="BS1620" s="42"/>
      <c r="BT1620" s="42"/>
      <c r="BU1620" s="42"/>
      <c r="BV1620" s="42"/>
      <c r="BW1620" s="42"/>
      <c r="BX1620" s="42"/>
      <c r="BY1620" s="42"/>
      <c r="BZ1620" s="42"/>
      <c r="CA1620" s="42"/>
      <c r="CB1620" s="42"/>
      <c r="CC1620" s="42"/>
      <c r="CD1620" s="42"/>
      <c r="CE1620" s="42"/>
      <c r="CF1620" s="42"/>
      <c r="CG1620" s="42"/>
      <c r="CH1620" s="42"/>
      <c r="CI1620" s="42"/>
      <c r="CJ1620" s="42"/>
      <c r="CK1620" s="42"/>
      <c r="CL1620" s="42"/>
      <c r="CM1620" s="42"/>
      <c r="CN1620" s="42"/>
      <c r="CO1620" s="42"/>
      <c r="CP1620" s="42"/>
      <c r="CQ1620" s="42"/>
      <c r="CR1620" s="42"/>
      <c r="CS1620" s="42"/>
      <c r="CT1620" s="42"/>
      <c r="CU1620" s="42"/>
      <c r="CV1620" s="42"/>
    </row>
    <row r="1621" spans="1:100" x14ac:dyDescent="0.45">
      <c r="A1621" s="42"/>
      <c r="B1621" s="42"/>
      <c r="C1621" s="42"/>
      <c r="D1621" s="42"/>
      <c r="E1621" s="42"/>
      <c r="F1621" s="42"/>
      <c r="G1621" s="42"/>
      <c r="H1621" s="42"/>
      <c r="I1621" s="42"/>
      <c r="J1621" s="42"/>
      <c r="K1621" s="42"/>
      <c r="L1621" s="42"/>
      <c r="M1621" s="42"/>
      <c r="N1621" s="42"/>
      <c r="O1621" s="42"/>
      <c r="P1621" s="42"/>
      <c r="Q1621" s="42"/>
      <c r="R1621" s="42"/>
      <c r="S1621" s="42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S1621" s="42"/>
      <c r="AT1621" s="42"/>
      <c r="AU1621" s="42"/>
      <c r="AV1621" s="42"/>
      <c r="AW1621" s="42"/>
      <c r="AX1621" s="42"/>
      <c r="AY1621" s="42"/>
      <c r="AZ1621" s="42"/>
      <c r="BA1621" s="42"/>
      <c r="BB1621" s="42"/>
      <c r="BC1621" s="42"/>
      <c r="BD1621" s="42"/>
      <c r="BE1621" s="42"/>
      <c r="BF1621" s="42"/>
      <c r="BG1621" s="42"/>
      <c r="BH1621" s="42"/>
      <c r="BI1621" s="42"/>
      <c r="BJ1621" s="42"/>
      <c r="BK1621" s="42"/>
      <c r="BL1621" s="42"/>
      <c r="BM1621" s="42"/>
      <c r="BN1621" s="42"/>
      <c r="BO1621" s="42"/>
      <c r="BP1621" s="42"/>
      <c r="BQ1621" s="42"/>
      <c r="BR1621" s="42"/>
      <c r="BS1621" s="42"/>
      <c r="BT1621" s="42"/>
      <c r="BU1621" s="42"/>
      <c r="BV1621" s="42"/>
      <c r="BW1621" s="42"/>
      <c r="BX1621" s="42"/>
      <c r="BY1621" s="42"/>
      <c r="BZ1621" s="42"/>
      <c r="CA1621" s="42"/>
      <c r="CB1621" s="42"/>
      <c r="CC1621" s="42"/>
      <c r="CD1621" s="42"/>
      <c r="CE1621" s="42"/>
      <c r="CF1621" s="42"/>
      <c r="CG1621" s="42"/>
      <c r="CH1621" s="42"/>
      <c r="CI1621" s="42"/>
      <c r="CJ1621" s="42"/>
      <c r="CK1621" s="42"/>
      <c r="CL1621" s="42"/>
      <c r="CM1621" s="42"/>
      <c r="CN1621" s="42"/>
      <c r="CO1621" s="42"/>
      <c r="CP1621" s="42"/>
      <c r="CQ1621" s="42"/>
      <c r="CR1621" s="42"/>
      <c r="CS1621" s="42"/>
      <c r="CT1621" s="42"/>
      <c r="CU1621" s="42"/>
      <c r="CV1621" s="42"/>
    </row>
    <row r="1622" spans="1:100" x14ac:dyDescent="0.45">
      <c r="A1622" s="42"/>
      <c r="B1622" s="42"/>
      <c r="C1622" s="42"/>
      <c r="D1622" s="42"/>
      <c r="E1622" s="42"/>
      <c r="F1622" s="42"/>
      <c r="G1622" s="42"/>
      <c r="H1622" s="42"/>
      <c r="I1622" s="42"/>
      <c r="J1622" s="42"/>
      <c r="K1622" s="42"/>
      <c r="L1622" s="42"/>
      <c r="M1622" s="42"/>
      <c r="N1622" s="42"/>
      <c r="O1622" s="42"/>
      <c r="P1622" s="42"/>
      <c r="Q1622" s="42"/>
      <c r="R1622" s="42"/>
      <c r="S1622" s="42"/>
      <c r="T1622" s="42"/>
      <c r="U1622" s="42"/>
      <c r="V1622" s="42"/>
      <c r="W1622" s="42"/>
      <c r="X1622" s="42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S1622" s="42"/>
      <c r="AT1622" s="42"/>
      <c r="AU1622" s="42"/>
      <c r="AV1622" s="42"/>
      <c r="AW1622" s="42"/>
      <c r="AX1622" s="42"/>
      <c r="AY1622" s="42"/>
      <c r="AZ1622" s="42"/>
      <c r="BA1622" s="42"/>
      <c r="BB1622" s="42"/>
      <c r="BC1622" s="42"/>
      <c r="BD1622" s="42"/>
      <c r="BE1622" s="42"/>
      <c r="BF1622" s="42"/>
      <c r="BG1622" s="42"/>
      <c r="BH1622" s="42"/>
      <c r="BI1622" s="42"/>
      <c r="BJ1622" s="42"/>
      <c r="BK1622" s="42"/>
      <c r="BL1622" s="42"/>
      <c r="BM1622" s="42"/>
      <c r="BN1622" s="42"/>
      <c r="BO1622" s="42"/>
      <c r="BP1622" s="42"/>
      <c r="BQ1622" s="42"/>
      <c r="BR1622" s="42"/>
      <c r="BS1622" s="42"/>
      <c r="BT1622" s="42"/>
      <c r="BU1622" s="42"/>
      <c r="BV1622" s="42"/>
      <c r="BW1622" s="42"/>
      <c r="BX1622" s="42"/>
      <c r="BY1622" s="42"/>
      <c r="BZ1622" s="42"/>
      <c r="CA1622" s="42"/>
      <c r="CB1622" s="42"/>
      <c r="CC1622" s="42"/>
      <c r="CD1622" s="42"/>
      <c r="CE1622" s="42"/>
      <c r="CF1622" s="42"/>
      <c r="CG1622" s="42"/>
      <c r="CH1622" s="42"/>
      <c r="CI1622" s="42"/>
      <c r="CJ1622" s="42"/>
      <c r="CK1622" s="42"/>
      <c r="CL1622" s="42"/>
      <c r="CM1622" s="42"/>
      <c r="CN1622" s="42"/>
      <c r="CO1622" s="42"/>
      <c r="CP1622" s="42"/>
      <c r="CQ1622" s="42"/>
      <c r="CR1622" s="42"/>
      <c r="CS1622" s="42"/>
      <c r="CT1622" s="42"/>
      <c r="CU1622" s="42"/>
      <c r="CV1622" s="42"/>
    </row>
    <row r="1623" spans="1:100" x14ac:dyDescent="0.45">
      <c r="A1623" s="42"/>
      <c r="B1623" s="42"/>
      <c r="C1623" s="42"/>
      <c r="D1623" s="42"/>
      <c r="E1623" s="42"/>
      <c r="F1623" s="42"/>
      <c r="G1623" s="42"/>
      <c r="H1623" s="42"/>
      <c r="I1623" s="42"/>
      <c r="J1623" s="42"/>
      <c r="K1623" s="42"/>
      <c r="L1623" s="42"/>
      <c r="M1623" s="42"/>
      <c r="N1623" s="42"/>
      <c r="O1623" s="42"/>
      <c r="P1623" s="42"/>
      <c r="Q1623" s="42"/>
      <c r="R1623" s="42"/>
      <c r="S1623" s="42"/>
      <c r="T1623" s="42"/>
      <c r="U1623" s="42"/>
      <c r="V1623" s="42"/>
      <c r="W1623" s="42"/>
      <c r="X1623" s="42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S1623" s="42"/>
      <c r="AT1623" s="42"/>
      <c r="AU1623" s="42"/>
      <c r="AV1623" s="42"/>
      <c r="AW1623" s="42"/>
      <c r="AX1623" s="42"/>
      <c r="AY1623" s="42"/>
      <c r="AZ1623" s="42"/>
      <c r="BA1623" s="42"/>
      <c r="BB1623" s="42"/>
      <c r="BC1623" s="42"/>
      <c r="BD1623" s="42"/>
      <c r="BE1623" s="42"/>
      <c r="BF1623" s="42"/>
      <c r="BG1623" s="42"/>
      <c r="BH1623" s="42"/>
      <c r="BI1623" s="42"/>
      <c r="BJ1623" s="42"/>
      <c r="BK1623" s="42"/>
      <c r="BL1623" s="42"/>
      <c r="BM1623" s="42"/>
      <c r="BN1623" s="42"/>
      <c r="BO1623" s="42"/>
      <c r="BP1623" s="42"/>
      <c r="BQ1623" s="42"/>
      <c r="BR1623" s="42"/>
      <c r="BS1623" s="42"/>
      <c r="BT1623" s="42"/>
      <c r="BU1623" s="42"/>
      <c r="BV1623" s="42"/>
      <c r="BW1623" s="42"/>
      <c r="BX1623" s="42"/>
      <c r="BY1623" s="42"/>
      <c r="BZ1623" s="42"/>
      <c r="CA1623" s="42"/>
      <c r="CB1623" s="42"/>
      <c r="CC1623" s="42"/>
      <c r="CD1623" s="42"/>
      <c r="CE1623" s="42"/>
      <c r="CF1623" s="42"/>
      <c r="CG1623" s="42"/>
      <c r="CH1623" s="42"/>
      <c r="CI1623" s="42"/>
      <c r="CJ1623" s="42"/>
      <c r="CK1623" s="42"/>
      <c r="CL1623" s="42"/>
      <c r="CM1623" s="42"/>
      <c r="CN1623" s="42"/>
      <c r="CO1623" s="42"/>
      <c r="CP1623" s="42"/>
      <c r="CQ1623" s="42"/>
      <c r="CR1623" s="42"/>
      <c r="CS1623" s="42"/>
      <c r="CT1623" s="42"/>
      <c r="CU1623" s="42"/>
      <c r="CV1623" s="42"/>
    </row>
    <row r="1624" spans="1:100" x14ac:dyDescent="0.45">
      <c r="A1624" s="42"/>
      <c r="B1624" s="42"/>
      <c r="C1624" s="42"/>
      <c r="D1624" s="42"/>
      <c r="E1624" s="42"/>
      <c r="F1624" s="42"/>
      <c r="G1624" s="42"/>
      <c r="H1624" s="42"/>
      <c r="I1624" s="42"/>
      <c r="J1624" s="42"/>
      <c r="K1624" s="42"/>
      <c r="L1624" s="42"/>
      <c r="M1624" s="42"/>
      <c r="N1624" s="42"/>
      <c r="O1624" s="42"/>
      <c r="P1624" s="42"/>
      <c r="Q1624" s="42"/>
      <c r="R1624" s="42"/>
      <c r="S1624" s="42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H1624" s="42"/>
      <c r="BI1624" s="42"/>
      <c r="BJ1624" s="42"/>
      <c r="BK1624" s="42"/>
      <c r="BL1624" s="42"/>
      <c r="BM1624" s="42"/>
      <c r="BN1624" s="42"/>
      <c r="BO1624" s="42"/>
      <c r="BP1624" s="42"/>
      <c r="BQ1624" s="42"/>
      <c r="BR1624" s="42"/>
      <c r="BS1624" s="42"/>
      <c r="BT1624" s="42"/>
      <c r="BU1624" s="42"/>
      <c r="BV1624" s="42"/>
      <c r="BW1624" s="42"/>
      <c r="BX1624" s="42"/>
      <c r="BY1624" s="42"/>
      <c r="BZ1624" s="42"/>
      <c r="CA1624" s="42"/>
      <c r="CB1624" s="42"/>
      <c r="CC1624" s="42"/>
      <c r="CD1624" s="42"/>
      <c r="CE1624" s="42"/>
      <c r="CF1624" s="42"/>
      <c r="CG1624" s="42"/>
      <c r="CH1624" s="42"/>
      <c r="CI1624" s="42"/>
      <c r="CJ1624" s="42"/>
      <c r="CK1624" s="42"/>
      <c r="CL1624" s="42"/>
      <c r="CM1624" s="42"/>
      <c r="CN1624" s="42"/>
      <c r="CO1624" s="42"/>
      <c r="CP1624" s="42"/>
      <c r="CQ1624" s="42"/>
      <c r="CR1624" s="42"/>
      <c r="CS1624" s="42"/>
      <c r="CT1624" s="42"/>
      <c r="CU1624" s="42"/>
      <c r="CV1624" s="42"/>
    </row>
    <row r="1625" spans="1:100" x14ac:dyDescent="0.45">
      <c r="A1625" s="42"/>
      <c r="B1625" s="42"/>
      <c r="C1625" s="42"/>
      <c r="D1625" s="42"/>
      <c r="E1625" s="42"/>
      <c r="F1625" s="42"/>
      <c r="G1625" s="42"/>
      <c r="H1625" s="42"/>
      <c r="I1625" s="42"/>
      <c r="J1625" s="42"/>
      <c r="K1625" s="42"/>
      <c r="L1625" s="42"/>
      <c r="M1625" s="42"/>
      <c r="N1625" s="42"/>
      <c r="O1625" s="42"/>
      <c r="P1625" s="42"/>
      <c r="Q1625" s="42"/>
      <c r="R1625" s="42"/>
      <c r="S1625" s="42"/>
      <c r="T1625" s="42"/>
      <c r="U1625" s="42"/>
      <c r="V1625" s="42"/>
      <c r="W1625" s="42"/>
      <c r="X1625" s="42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S1625" s="42"/>
      <c r="AT1625" s="42"/>
      <c r="AU1625" s="42"/>
      <c r="AV1625" s="42"/>
      <c r="AW1625" s="42"/>
      <c r="AX1625" s="42"/>
      <c r="AY1625" s="42"/>
      <c r="AZ1625" s="42"/>
      <c r="BA1625" s="42"/>
      <c r="BB1625" s="42"/>
      <c r="BC1625" s="42"/>
      <c r="BD1625" s="42"/>
      <c r="BE1625" s="42"/>
      <c r="BF1625" s="42"/>
      <c r="BG1625" s="42"/>
      <c r="BH1625" s="42"/>
      <c r="BI1625" s="42"/>
      <c r="BJ1625" s="42"/>
      <c r="BK1625" s="42"/>
      <c r="BL1625" s="42"/>
      <c r="BM1625" s="42"/>
      <c r="BN1625" s="42"/>
      <c r="BO1625" s="42"/>
      <c r="BP1625" s="42"/>
      <c r="BQ1625" s="42"/>
      <c r="BR1625" s="42"/>
      <c r="BS1625" s="42"/>
      <c r="BT1625" s="42"/>
      <c r="BU1625" s="42"/>
      <c r="BV1625" s="42"/>
      <c r="BW1625" s="42"/>
      <c r="BX1625" s="42"/>
      <c r="BY1625" s="42"/>
      <c r="BZ1625" s="42"/>
      <c r="CA1625" s="42"/>
      <c r="CB1625" s="42"/>
      <c r="CC1625" s="42"/>
      <c r="CD1625" s="42"/>
      <c r="CE1625" s="42"/>
      <c r="CF1625" s="42"/>
      <c r="CG1625" s="42"/>
      <c r="CH1625" s="42"/>
      <c r="CI1625" s="42"/>
      <c r="CJ1625" s="42"/>
      <c r="CK1625" s="42"/>
      <c r="CL1625" s="42"/>
      <c r="CM1625" s="42"/>
      <c r="CN1625" s="42"/>
      <c r="CO1625" s="42"/>
      <c r="CP1625" s="42"/>
      <c r="CQ1625" s="42"/>
      <c r="CR1625" s="42"/>
      <c r="CS1625" s="42"/>
      <c r="CT1625" s="42"/>
      <c r="CU1625" s="42"/>
      <c r="CV1625" s="42"/>
    </row>
    <row r="1626" spans="1:100" x14ac:dyDescent="0.45">
      <c r="A1626" s="42"/>
      <c r="B1626" s="42"/>
      <c r="C1626" s="42"/>
      <c r="D1626" s="42"/>
      <c r="E1626" s="42"/>
      <c r="F1626" s="42"/>
      <c r="G1626" s="42"/>
      <c r="H1626" s="42"/>
      <c r="I1626" s="42"/>
      <c r="J1626" s="42"/>
      <c r="K1626" s="42"/>
      <c r="L1626" s="42"/>
      <c r="M1626" s="42"/>
      <c r="N1626" s="42"/>
      <c r="O1626" s="42"/>
      <c r="P1626" s="42"/>
      <c r="Q1626" s="42"/>
      <c r="R1626" s="42"/>
      <c r="S1626" s="42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S1626" s="42"/>
      <c r="AT1626" s="42"/>
      <c r="AU1626" s="42"/>
      <c r="AV1626" s="42"/>
      <c r="AW1626" s="42"/>
      <c r="AX1626" s="42"/>
      <c r="AY1626" s="42"/>
      <c r="AZ1626" s="42"/>
      <c r="BA1626" s="42"/>
      <c r="BB1626" s="42"/>
      <c r="BC1626" s="42"/>
      <c r="BD1626" s="42"/>
      <c r="BE1626" s="42"/>
      <c r="BF1626" s="42"/>
      <c r="BG1626" s="42"/>
      <c r="BH1626" s="42"/>
      <c r="BI1626" s="42"/>
      <c r="BJ1626" s="42"/>
      <c r="BK1626" s="42"/>
      <c r="BL1626" s="42"/>
      <c r="BM1626" s="42"/>
      <c r="BN1626" s="42"/>
      <c r="BO1626" s="42"/>
      <c r="BP1626" s="42"/>
      <c r="BQ1626" s="42"/>
      <c r="BR1626" s="42"/>
      <c r="BS1626" s="42"/>
      <c r="BT1626" s="42"/>
      <c r="BU1626" s="42"/>
      <c r="BV1626" s="42"/>
      <c r="BW1626" s="42"/>
      <c r="BX1626" s="42"/>
      <c r="BY1626" s="42"/>
      <c r="BZ1626" s="42"/>
      <c r="CA1626" s="42"/>
      <c r="CB1626" s="42"/>
      <c r="CC1626" s="42"/>
      <c r="CD1626" s="42"/>
      <c r="CE1626" s="42"/>
      <c r="CF1626" s="42"/>
      <c r="CG1626" s="42"/>
      <c r="CH1626" s="42"/>
      <c r="CI1626" s="42"/>
      <c r="CJ1626" s="42"/>
      <c r="CK1626" s="42"/>
      <c r="CL1626" s="42"/>
      <c r="CM1626" s="42"/>
      <c r="CN1626" s="42"/>
      <c r="CO1626" s="42"/>
      <c r="CP1626" s="42"/>
      <c r="CQ1626" s="42"/>
      <c r="CR1626" s="42"/>
      <c r="CS1626" s="42"/>
      <c r="CT1626" s="42"/>
      <c r="CU1626" s="42"/>
      <c r="CV1626" s="42"/>
    </row>
    <row r="1627" spans="1:100" x14ac:dyDescent="0.45">
      <c r="A1627" s="42"/>
      <c r="B1627" s="42"/>
      <c r="C1627" s="42"/>
      <c r="D1627" s="42"/>
      <c r="E1627" s="42"/>
      <c r="F1627" s="42"/>
      <c r="G1627" s="42"/>
      <c r="H1627" s="42"/>
      <c r="I1627" s="42"/>
      <c r="J1627" s="42"/>
      <c r="K1627" s="42"/>
      <c r="L1627" s="42"/>
      <c r="M1627" s="42"/>
      <c r="N1627" s="42"/>
      <c r="O1627" s="42"/>
      <c r="P1627" s="42"/>
      <c r="Q1627" s="42"/>
      <c r="R1627" s="42"/>
      <c r="S1627" s="42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H1627" s="42"/>
      <c r="BI1627" s="42"/>
      <c r="BJ1627" s="42"/>
      <c r="BK1627" s="42"/>
      <c r="BL1627" s="42"/>
      <c r="BM1627" s="42"/>
      <c r="BN1627" s="42"/>
      <c r="BO1627" s="42"/>
      <c r="BP1627" s="42"/>
      <c r="BQ1627" s="42"/>
      <c r="BR1627" s="42"/>
      <c r="BS1627" s="42"/>
      <c r="BT1627" s="42"/>
      <c r="BU1627" s="42"/>
      <c r="BV1627" s="42"/>
      <c r="BW1627" s="42"/>
      <c r="BX1627" s="42"/>
      <c r="BY1627" s="42"/>
      <c r="BZ1627" s="42"/>
      <c r="CA1627" s="42"/>
      <c r="CB1627" s="42"/>
      <c r="CC1627" s="42"/>
      <c r="CD1627" s="42"/>
      <c r="CE1627" s="42"/>
      <c r="CF1627" s="42"/>
      <c r="CG1627" s="42"/>
      <c r="CH1627" s="42"/>
      <c r="CI1627" s="42"/>
      <c r="CJ1627" s="42"/>
      <c r="CK1627" s="42"/>
      <c r="CL1627" s="42"/>
      <c r="CM1627" s="42"/>
      <c r="CN1627" s="42"/>
      <c r="CO1627" s="42"/>
      <c r="CP1627" s="42"/>
      <c r="CQ1627" s="42"/>
      <c r="CR1627" s="42"/>
      <c r="CS1627" s="42"/>
      <c r="CT1627" s="42"/>
      <c r="CU1627" s="42"/>
      <c r="CV1627" s="42"/>
    </row>
    <row r="1628" spans="1:100" x14ac:dyDescent="0.45">
      <c r="A1628" s="42"/>
      <c r="B1628" s="42"/>
      <c r="C1628" s="42"/>
      <c r="D1628" s="42"/>
      <c r="E1628" s="42"/>
      <c r="F1628" s="42"/>
      <c r="G1628" s="42"/>
      <c r="H1628" s="42"/>
      <c r="I1628" s="42"/>
      <c r="J1628" s="42"/>
      <c r="K1628" s="42"/>
      <c r="L1628" s="42"/>
      <c r="M1628" s="42"/>
      <c r="N1628" s="42"/>
      <c r="O1628" s="42"/>
      <c r="P1628" s="42"/>
      <c r="Q1628" s="42"/>
      <c r="R1628" s="42"/>
      <c r="S1628" s="42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H1628" s="42"/>
      <c r="BI1628" s="42"/>
      <c r="BJ1628" s="42"/>
      <c r="BK1628" s="42"/>
      <c r="BL1628" s="42"/>
      <c r="BM1628" s="42"/>
      <c r="BN1628" s="42"/>
      <c r="BO1628" s="42"/>
      <c r="BP1628" s="42"/>
      <c r="BQ1628" s="42"/>
      <c r="BR1628" s="42"/>
      <c r="BS1628" s="42"/>
      <c r="BT1628" s="42"/>
      <c r="BU1628" s="42"/>
      <c r="BV1628" s="42"/>
      <c r="BW1628" s="42"/>
      <c r="BX1628" s="42"/>
      <c r="BY1628" s="42"/>
      <c r="BZ1628" s="42"/>
      <c r="CA1628" s="42"/>
      <c r="CB1628" s="42"/>
      <c r="CC1628" s="42"/>
      <c r="CD1628" s="42"/>
      <c r="CE1628" s="42"/>
      <c r="CF1628" s="42"/>
      <c r="CG1628" s="42"/>
      <c r="CH1628" s="42"/>
      <c r="CI1628" s="42"/>
      <c r="CJ1628" s="42"/>
      <c r="CK1628" s="42"/>
      <c r="CL1628" s="42"/>
      <c r="CM1628" s="42"/>
      <c r="CN1628" s="42"/>
      <c r="CO1628" s="42"/>
      <c r="CP1628" s="42"/>
      <c r="CQ1628" s="42"/>
      <c r="CR1628" s="42"/>
      <c r="CS1628" s="42"/>
      <c r="CT1628" s="42"/>
      <c r="CU1628" s="42"/>
      <c r="CV1628" s="42"/>
    </row>
    <row r="1629" spans="1:100" x14ac:dyDescent="0.45">
      <c r="A1629" s="42"/>
      <c r="B1629" s="42"/>
      <c r="C1629" s="42"/>
      <c r="D1629" s="42"/>
      <c r="E1629" s="42"/>
      <c r="F1629" s="42"/>
      <c r="G1629" s="42"/>
      <c r="H1629" s="42"/>
      <c r="I1629" s="42"/>
      <c r="J1629" s="42"/>
      <c r="K1629" s="42"/>
      <c r="L1629" s="42"/>
      <c r="M1629" s="42"/>
      <c r="N1629" s="42"/>
      <c r="O1629" s="42"/>
      <c r="P1629" s="42"/>
      <c r="Q1629" s="42"/>
      <c r="R1629" s="42"/>
      <c r="S1629" s="42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H1629" s="42"/>
      <c r="BI1629" s="42"/>
      <c r="BJ1629" s="42"/>
      <c r="BK1629" s="42"/>
      <c r="BL1629" s="42"/>
      <c r="BM1629" s="42"/>
      <c r="BN1629" s="42"/>
      <c r="BO1629" s="42"/>
      <c r="BP1629" s="42"/>
      <c r="BQ1629" s="42"/>
      <c r="BR1629" s="42"/>
      <c r="BS1629" s="42"/>
      <c r="BT1629" s="42"/>
      <c r="BU1629" s="42"/>
      <c r="BV1629" s="42"/>
      <c r="BW1629" s="42"/>
      <c r="BX1629" s="42"/>
      <c r="BY1629" s="42"/>
      <c r="BZ1629" s="42"/>
      <c r="CA1629" s="42"/>
      <c r="CB1629" s="42"/>
      <c r="CC1629" s="42"/>
      <c r="CD1629" s="42"/>
      <c r="CE1629" s="42"/>
      <c r="CF1629" s="42"/>
      <c r="CG1629" s="42"/>
      <c r="CH1629" s="42"/>
      <c r="CI1629" s="42"/>
      <c r="CJ1629" s="42"/>
      <c r="CK1629" s="42"/>
      <c r="CL1629" s="42"/>
      <c r="CM1629" s="42"/>
      <c r="CN1629" s="42"/>
      <c r="CO1629" s="42"/>
      <c r="CP1629" s="42"/>
      <c r="CQ1629" s="42"/>
      <c r="CR1629" s="42"/>
      <c r="CS1629" s="42"/>
      <c r="CT1629" s="42"/>
      <c r="CU1629" s="42"/>
      <c r="CV1629" s="42"/>
    </row>
    <row r="1630" spans="1:100" x14ac:dyDescent="0.45">
      <c r="A1630" s="42"/>
      <c r="B1630" s="42"/>
      <c r="C1630" s="42"/>
      <c r="D1630" s="42"/>
      <c r="E1630" s="42"/>
      <c r="F1630" s="42"/>
      <c r="G1630" s="42"/>
      <c r="H1630" s="42"/>
      <c r="I1630" s="42"/>
      <c r="J1630" s="42"/>
      <c r="K1630" s="42"/>
      <c r="L1630" s="42"/>
      <c r="M1630" s="42"/>
      <c r="N1630" s="42"/>
      <c r="O1630" s="42"/>
      <c r="P1630" s="42"/>
      <c r="Q1630" s="42"/>
      <c r="R1630" s="42"/>
      <c r="S1630" s="42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H1630" s="42"/>
      <c r="BI1630" s="42"/>
      <c r="BJ1630" s="42"/>
      <c r="BK1630" s="42"/>
      <c r="BL1630" s="42"/>
      <c r="BM1630" s="42"/>
      <c r="BN1630" s="42"/>
      <c r="BO1630" s="42"/>
      <c r="BP1630" s="42"/>
      <c r="BQ1630" s="42"/>
      <c r="BR1630" s="42"/>
      <c r="BS1630" s="42"/>
      <c r="BT1630" s="42"/>
      <c r="BU1630" s="42"/>
      <c r="BV1630" s="42"/>
      <c r="BW1630" s="42"/>
      <c r="BX1630" s="42"/>
      <c r="BY1630" s="42"/>
      <c r="BZ1630" s="42"/>
      <c r="CA1630" s="42"/>
      <c r="CB1630" s="42"/>
      <c r="CC1630" s="42"/>
      <c r="CD1630" s="42"/>
      <c r="CE1630" s="42"/>
      <c r="CF1630" s="42"/>
      <c r="CG1630" s="42"/>
      <c r="CH1630" s="42"/>
      <c r="CI1630" s="42"/>
      <c r="CJ1630" s="42"/>
      <c r="CK1630" s="42"/>
      <c r="CL1630" s="42"/>
      <c r="CM1630" s="42"/>
      <c r="CN1630" s="42"/>
      <c r="CO1630" s="42"/>
      <c r="CP1630" s="42"/>
      <c r="CQ1630" s="42"/>
      <c r="CR1630" s="42"/>
      <c r="CS1630" s="42"/>
      <c r="CT1630" s="42"/>
      <c r="CU1630" s="42"/>
      <c r="CV1630" s="42"/>
    </row>
    <row r="1631" spans="1:100" x14ac:dyDescent="0.45">
      <c r="A1631" s="42"/>
      <c r="B1631" s="42"/>
      <c r="C1631" s="42"/>
      <c r="D1631" s="42"/>
      <c r="E1631" s="42"/>
      <c r="F1631" s="42"/>
      <c r="G1631" s="42"/>
      <c r="H1631" s="42"/>
      <c r="I1631" s="42"/>
      <c r="J1631" s="42"/>
      <c r="K1631" s="42"/>
      <c r="L1631" s="42"/>
      <c r="M1631" s="42"/>
      <c r="N1631" s="42"/>
      <c r="O1631" s="42"/>
      <c r="P1631" s="42"/>
      <c r="Q1631" s="42"/>
      <c r="R1631" s="42"/>
      <c r="S1631" s="42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H1631" s="42"/>
      <c r="BI1631" s="42"/>
      <c r="BJ1631" s="42"/>
      <c r="BK1631" s="42"/>
      <c r="BL1631" s="42"/>
      <c r="BM1631" s="42"/>
      <c r="BN1631" s="42"/>
      <c r="BO1631" s="42"/>
      <c r="BP1631" s="42"/>
      <c r="BQ1631" s="42"/>
      <c r="BR1631" s="42"/>
      <c r="BS1631" s="42"/>
      <c r="BT1631" s="42"/>
      <c r="BU1631" s="42"/>
      <c r="BV1631" s="42"/>
      <c r="BW1631" s="42"/>
      <c r="BX1631" s="42"/>
      <c r="BY1631" s="42"/>
      <c r="BZ1631" s="42"/>
      <c r="CA1631" s="42"/>
      <c r="CB1631" s="42"/>
      <c r="CC1631" s="42"/>
      <c r="CD1631" s="42"/>
      <c r="CE1631" s="42"/>
      <c r="CF1631" s="42"/>
      <c r="CG1631" s="42"/>
      <c r="CH1631" s="42"/>
      <c r="CI1631" s="42"/>
      <c r="CJ1631" s="42"/>
      <c r="CK1631" s="42"/>
      <c r="CL1631" s="42"/>
      <c r="CM1631" s="42"/>
      <c r="CN1631" s="42"/>
      <c r="CO1631" s="42"/>
      <c r="CP1631" s="42"/>
      <c r="CQ1631" s="42"/>
      <c r="CR1631" s="42"/>
      <c r="CS1631" s="42"/>
      <c r="CT1631" s="42"/>
      <c r="CU1631" s="42"/>
      <c r="CV1631" s="42"/>
    </row>
    <row r="1632" spans="1:100" x14ac:dyDescent="0.45">
      <c r="A1632" s="42"/>
      <c r="B1632" s="42"/>
      <c r="C1632" s="42"/>
      <c r="D1632" s="42"/>
      <c r="E1632" s="42"/>
      <c r="F1632" s="42"/>
      <c r="G1632" s="42"/>
      <c r="H1632" s="42"/>
      <c r="I1632" s="42"/>
      <c r="J1632" s="42"/>
      <c r="K1632" s="42"/>
      <c r="L1632" s="42"/>
      <c r="M1632" s="42"/>
      <c r="N1632" s="42"/>
      <c r="O1632" s="42"/>
      <c r="P1632" s="42"/>
      <c r="Q1632" s="42"/>
      <c r="R1632" s="42"/>
      <c r="S1632" s="42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H1632" s="42"/>
      <c r="BI1632" s="42"/>
      <c r="BJ1632" s="42"/>
      <c r="BK1632" s="42"/>
      <c r="BL1632" s="42"/>
      <c r="BM1632" s="42"/>
      <c r="BN1632" s="42"/>
      <c r="BO1632" s="42"/>
      <c r="BP1632" s="42"/>
      <c r="BQ1632" s="42"/>
      <c r="BR1632" s="42"/>
      <c r="BS1632" s="42"/>
      <c r="BT1632" s="42"/>
      <c r="BU1632" s="42"/>
      <c r="BV1632" s="42"/>
      <c r="BW1632" s="42"/>
      <c r="BX1632" s="42"/>
      <c r="BY1632" s="42"/>
      <c r="BZ1632" s="42"/>
      <c r="CA1632" s="42"/>
      <c r="CB1632" s="42"/>
      <c r="CC1632" s="42"/>
      <c r="CD1632" s="42"/>
      <c r="CE1632" s="42"/>
      <c r="CF1632" s="42"/>
      <c r="CG1632" s="42"/>
      <c r="CH1632" s="42"/>
      <c r="CI1632" s="42"/>
      <c r="CJ1632" s="42"/>
      <c r="CK1632" s="42"/>
      <c r="CL1632" s="42"/>
      <c r="CM1632" s="42"/>
      <c r="CN1632" s="42"/>
      <c r="CO1632" s="42"/>
      <c r="CP1632" s="42"/>
      <c r="CQ1632" s="42"/>
      <c r="CR1632" s="42"/>
      <c r="CS1632" s="42"/>
      <c r="CT1632" s="42"/>
      <c r="CU1632" s="42"/>
      <c r="CV1632" s="42"/>
    </row>
    <row r="1633" spans="1:100" x14ac:dyDescent="0.45">
      <c r="A1633" s="42"/>
      <c r="B1633" s="42"/>
      <c r="C1633" s="42"/>
      <c r="D1633" s="42"/>
      <c r="E1633" s="42"/>
      <c r="F1633" s="42"/>
      <c r="G1633" s="42"/>
      <c r="H1633" s="42"/>
      <c r="I1633" s="42"/>
      <c r="J1633" s="42"/>
      <c r="K1633" s="42"/>
      <c r="L1633" s="42"/>
      <c r="M1633" s="42"/>
      <c r="N1633" s="42"/>
      <c r="O1633" s="42"/>
      <c r="P1633" s="42"/>
      <c r="Q1633" s="42"/>
      <c r="R1633" s="42"/>
      <c r="S1633" s="42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H1633" s="42"/>
      <c r="BI1633" s="42"/>
      <c r="BJ1633" s="42"/>
      <c r="BK1633" s="42"/>
      <c r="BL1633" s="42"/>
      <c r="BM1633" s="42"/>
      <c r="BN1633" s="42"/>
      <c r="BO1633" s="42"/>
      <c r="BP1633" s="42"/>
      <c r="BQ1633" s="42"/>
      <c r="BR1633" s="42"/>
      <c r="BS1633" s="42"/>
      <c r="BT1633" s="42"/>
      <c r="BU1633" s="42"/>
      <c r="BV1633" s="42"/>
      <c r="BW1633" s="42"/>
      <c r="BX1633" s="42"/>
      <c r="BY1633" s="42"/>
      <c r="BZ1633" s="42"/>
      <c r="CA1633" s="42"/>
      <c r="CB1633" s="42"/>
      <c r="CC1633" s="42"/>
      <c r="CD1633" s="42"/>
      <c r="CE1633" s="42"/>
      <c r="CF1633" s="42"/>
      <c r="CG1633" s="42"/>
      <c r="CH1633" s="42"/>
      <c r="CI1633" s="42"/>
      <c r="CJ1633" s="42"/>
      <c r="CK1633" s="42"/>
      <c r="CL1633" s="42"/>
      <c r="CM1633" s="42"/>
      <c r="CN1633" s="42"/>
      <c r="CO1633" s="42"/>
      <c r="CP1633" s="42"/>
      <c r="CQ1633" s="42"/>
      <c r="CR1633" s="42"/>
      <c r="CS1633" s="42"/>
      <c r="CT1633" s="42"/>
      <c r="CU1633" s="42"/>
      <c r="CV1633" s="42"/>
    </row>
    <row r="1634" spans="1:100" x14ac:dyDescent="0.45">
      <c r="A1634" s="42"/>
      <c r="B1634" s="42"/>
      <c r="C1634" s="42"/>
      <c r="D1634" s="42"/>
      <c r="E1634" s="42"/>
      <c r="F1634" s="42"/>
      <c r="G1634" s="42"/>
      <c r="H1634" s="42"/>
      <c r="I1634" s="42"/>
      <c r="J1634" s="42"/>
      <c r="K1634" s="42"/>
      <c r="L1634" s="42"/>
      <c r="M1634" s="42"/>
      <c r="N1634" s="42"/>
      <c r="O1634" s="42"/>
      <c r="P1634" s="42"/>
      <c r="Q1634" s="42"/>
      <c r="R1634" s="42"/>
      <c r="S1634" s="42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H1634" s="42"/>
      <c r="BI1634" s="42"/>
      <c r="BJ1634" s="42"/>
      <c r="BK1634" s="42"/>
      <c r="BL1634" s="42"/>
      <c r="BM1634" s="42"/>
      <c r="BN1634" s="42"/>
      <c r="BO1634" s="42"/>
      <c r="BP1634" s="42"/>
      <c r="BQ1634" s="42"/>
      <c r="BR1634" s="42"/>
      <c r="BS1634" s="42"/>
      <c r="BT1634" s="42"/>
      <c r="BU1634" s="42"/>
      <c r="BV1634" s="42"/>
      <c r="BW1634" s="42"/>
      <c r="BX1634" s="42"/>
      <c r="BY1634" s="42"/>
      <c r="BZ1634" s="42"/>
      <c r="CA1634" s="42"/>
      <c r="CB1634" s="42"/>
      <c r="CC1634" s="42"/>
      <c r="CD1634" s="42"/>
      <c r="CE1634" s="42"/>
      <c r="CF1634" s="42"/>
      <c r="CG1634" s="42"/>
      <c r="CH1634" s="42"/>
      <c r="CI1634" s="42"/>
      <c r="CJ1634" s="42"/>
      <c r="CK1634" s="42"/>
      <c r="CL1634" s="42"/>
      <c r="CM1634" s="42"/>
      <c r="CN1634" s="42"/>
      <c r="CO1634" s="42"/>
      <c r="CP1634" s="42"/>
      <c r="CQ1634" s="42"/>
      <c r="CR1634" s="42"/>
      <c r="CS1634" s="42"/>
      <c r="CT1634" s="42"/>
      <c r="CU1634" s="42"/>
      <c r="CV1634" s="42"/>
    </row>
    <row r="1635" spans="1:100" x14ac:dyDescent="0.45">
      <c r="A1635" s="42"/>
      <c r="B1635" s="42"/>
      <c r="C1635" s="42"/>
      <c r="D1635" s="42"/>
      <c r="E1635" s="42"/>
      <c r="F1635" s="42"/>
      <c r="G1635" s="42"/>
      <c r="H1635" s="42"/>
      <c r="I1635" s="42"/>
      <c r="J1635" s="42"/>
      <c r="K1635" s="42"/>
      <c r="L1635" s="42"/>
      <c r="M1635" s="42"/>
      <c r="N1635" s="42"/>
      <c r="O1635" s="42"/>
      <c r="P1635" s="42"/>
      <c r="Q1635" s="42"/>
      <c r="R1635" s="42"/>
      <c r="S1635" s="42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H1635" s="42"/>
      <c r="BI1635" s="42"/>
      <c r="BJ1635" s="42"/>
      <c r="BK1635" s="42"/>
      <c r="BL1635" s="42"/>
      <c r="BM1635" s="42"/>
      <c r="BN1635" s="42"/>
      <c r="BO1635" s="42"/>
      <c r="BP1635" s="42"/>
      <c r="BQ1635" s="42"/>
      <c r="BR1635" s="42"/>
      <c r="BS1635" s="42"/>
      <c r="BT1635" s="42"/>
      <c r="BU1635" s="42"/>
      <c r="BV1635" s="42"/>
      <c r="BW1635" s="42"/>
      <c r="BX1635" s="42"/>
      <c r="BY1635" s="42"/>
      <c r="BZ1635" s="42"/>
      <c r="CA1635" s="42"/>
      <c r="CB1635" s="42"/>
      <c r="CC1635" s="42"/>
      <c r="CD1635" s="42"/>
      <c r="CE1635" s="42"/>
      <c r="CF1635" s="42"/>
      <c r="CG1635" s="42"/>
      <c r="CH1635" s="42"/>
      <c r="CI1635" s="42"/>
      <c r="CJ1635" s="42"/>
      <c r="CK1635" s="42"/>
      <c r="CL1635" s="42"/>
      <c r="CM1635" s="42"/>
      <c r="CN1635" s="42"/>
      <c r="CO1635" s="42"/>
      <c r="CP1635" s="42"/>
      <c r="CQ1635" s="42"/>
      <c r="CR1635" s="42"/>
      <c r="CS1635" s="42"/>
      <c r="CT1635" s="42"/>
      <c r="CU1635" s="42"/>
      <c r="CV1635" s="42"/>
    </row>
    <row r="1636" spans="1:100" x14ac:dyDescent="0.45">
      <c r="A1636" s="42"/>
      <c r="B1636" s="42"/>
      <c r="C1636" s="42"/>
      <c r="D1636" s="42"/>
      <c r="E1636" s="42"/>
      <c r="F1636" s="42"/>
      <c r="G1636" s="42"/>
      <c r="H1636" s="42"/>
      <c r="I1636" s="42"/>
      <c r="J1636" s="42"/>
      <c r="K1636" s="42"/>
      <c r="L1636" s="42"/>
      <c r="M1636" s="42"/>
      <c r="N1636" s="42"/>
      <c r="O1636" s="42"/>
      <c r="P1636" s="42"/>
      <c r="Q1636" s="42"/>
      <c r="R1636" s="42"/>
      <c r="S1636" s="42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H1636" s="42"/>
      <c r="BI1636" s="42"/>
      <c r="BJ1636" s="42"/>
      <c r="BK1636" s="42"/>
      <c r="BL1636" s="42"/>
      <c r="BM1636" s="42"/>
      <c r="BN1636" s="42"/>
      <c r="BO1636" s="42"/>
      <c r="BP1636" s="42"/>
      <c r="BQ1636" s="42"/>
      <c r="BR1636" s="42"/>
      <c r="BS1636" s="42"/>
      <c r="BT1636" s="42"/>
      <c r="BU1636" s="42"/>
      <c r="BV1636" s="42"/>
      <c r="BW1636" s="42"/>
      <c r="BX1636" s="42"/>
      <c r="BY1636" s="42"/>
      <c r="BZ1636" s="42"/>
      <c r="CA1636" s="42"/>
      <c r="CB1636" s="42"/>
      <c r="CC1636" s="42"/>
      <c r="CD1636" s="42"/>
      <c r="CE1636" s="42"/>
      <c r="CF1636" s="42"/>
      <c r="CG1636" s="42"/>
      <c r="CH1636" s="42"/>
      <c r="CI1636" s="42"/>
      <c r="CJ1636" s="42"/>
      <c r="CK1636" s="42"/>
      <c r="CL1636" s="42"/>
      <c r="CM1636" s="42"/>
      <c r="CN1636" s="42"/>
      <c r="CO1636" s="42"/>
      <c r="CP1636" s="42"/>
      <c r="CQ1636" s="42"/>
      <c r="CR1636" s="42"/>
      <c r="CS1636" s="42"/>
      <c r="CT1636" s="42"/>
      <c r="CU1636" s="42"/>
      <c r="CV1636" s="42"/>
    </row>
    <row r="1637" spans="1:100" x14ac:dyDescent="0.45">
      <c r="A1637" s="42"/>
      <c r="B1637" s="42"/>
      <c r="C1637" s="42"/>
      <c r="D1637" s="42"/>
      <c r="E1637" s="42"/>
      <c r="F1637" s="42"/>
      <c r="G1637" s="42"/>
      <c r="H1637" s="42"/>
      <c r="I1637" s="42"/>
      <c r="J1637" s="42"/>
      <c r="K1637" s="42"/>
      <c r="L1637" s="42"/>
      <c r="M1637" s="42"/>
      <c r="N1637" s="42"/>
      <c r="O1637" s="42"/>
      <c r="P1637" s="42"/>
      <c r="Q1637" s="42"/>
      <c r="R1637" s="42"/>
      <c r="S1637" s="42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H1637" s="42"/>
      <c r="BI1637" s="42"/>
      <c r="BJ1637" s="42"/>
      <c r="BK1637" s="42"/>
      <c r="BL1637" s="42"/>
      <c r="BM1637" s="42"/>
      <c r="BN1637" s="42"/>
      <c r="BO1637" s="42"/>
      <c r="BP1637" s="42"/>
      <c r="BQ1637" s="42"/>
      <c r="BR1637" s="42"/>
      <c r="BS1637" s="42"/>
      <c r="BT1637" s="42"/>
      <c r="BU1637" s="42"/>
      <c r="BV1637" s="42"/>
      <c r="BW1637" s="42"/>
      <c r="BX1637" s="42"/>
      <c r="BY1637" s="42"/>
      <c r="BZ1637" s="42"/>
      <c r="CA1637" s="42"/>
      <c r="CB1637" s="42"/>
      <c r="CC1637" s="42"/>
      <c r="CD1637" s="42"/>
      <c r="CE1637" s="42"/>
      <c r="CF1637" s="42"/>
      <c r="CG1637" s="42"/>
      <c r="CH1637" s="42"/>
      <c r="CI1637" s="42"/>
      <c r="CJ1637" s="42"/>
      <c r="CK1637" s="42"/>
      <c r="CL1637" s="42"/>
      <c r="CM1637" s="42"/>
      <c r="CN1637" s="42"/>
      <c r="CO1637" s="42"/>
      <c r="CP1637" s="42"/>
      <c r="CQ1637" s="42"/>
      <c r="CR1637" s="42"/>
      <c r="CS1637" s="42"/>
      <c r="CT1637" s="42"/>
      <c r="CU1637" s="42"/>
      <c r="CV1637" s="42"/>
    </row>
    <row r="1638" spans="1:100" x14ac:dyDescent="0.45">
      <c r="A1638" s="42"/>
      <c r="B1638" s="42"/>
      <c r="C1638" s="42"/>
      <c r="D1638" s="42"/>
      <c r="E1638" s="42"/>
      <c r="F1638" s="42"/>
      <c r="G1638" s="42"/>
      <c r="H1638" s="42"/>
      <c r="I1638" s="42"/>
      <c r="J1638" s="42"/>
      <c r="K1638" s="42"/>
      <c r="L1638" s="42"/>
      <c r="M1638" s="42"/>
      <c r="N1638" s="42"/>
      <c r="O1638" s="42"/>
      <c r="P1638" s="42"/>
      <c r="Q1638" s="42"/>
      <c r="R1638" s="42"/>
      <c r="S1638" s="42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H1638" s="42"/>
      <c r="BI1638" s="42"/>
      <c r="BJ1638" s="42"/>
      <c r="BK1638" s="42"/>
      <c r="BL1638" s="42"/>
      <c r="BM1638" s="42"/>
      <c r="BN1638" s="42"/>
      <c r="BO1638" s="42"/>
      <c r="BP1638" s="42"/>
      <c r="BQ1638" s="42"/>
      <c r="BR1638" s="42"/>
      <c r="BS1638" s="42"/>
      <c r="BT1638" s="42"/>
      <c r="BU1638" s="42"/>
      <c r="BV1638" s="42"/>
      <c r="BW1638" s="42"/>
      <c r="BX1638" s="42"/>
      <c r="BY1638" s="42"/>
      <c r="BZ1638" s="42"/>
      <c r="CA1638" s="42"/>
      <c r="CB1638" s="42"/>
      <c r="CC1638" s="42"/>
      <c r="CD1638" s="42"/>
      <c r="CE1638" s="42"/>
      <c r="CF1638" s="42"/>
      <c r="CG1638" s="42"/>
      <c r="CH1638" s="42"/>
      <c r="CI1638" s="42"/>
      <c r="CJ1638" s="42"/>
      <c r="CK1638" s="42"/>
      <c r="CL1638" s="42"/>
      <c r="CM1638" s="42"/>
      <c r="CN1638" s="42"/>
      <c r="CO1638" s="42"/>
      <c r="CP1638" s="42"/>
      <c r="CQ1638" s="42"/>
      <c r="CR1638" s="42"/>
      <c r="CS1638" s="42"/>
      <c r="CT1638" s="42"/>
      <c r="CU1638" s="42"/>
      <c r="CV1638" s="42"/>
    </row>
    <row r="1639" spans="1:100" x14ac:dyDescent="0.45">
      <c r="A1639" s="42"/>
      <c r="B1639" s="42"/>
      <c r="C1639" s="42"/>
      <c r="D1639" s="42"/>
      <c r="E1639" s="42"/>
      <c r="F1639" s="42"/>
      <c r="G1639" s="42"/>
      <c r="H1639" s="42"/>
      <c r="I1639" s="42"/>
      <c r="J1639" s="42"/>
      <c r="K1639" s="42"/>
      <c r="L1639" s="42"/>
      <c r="M1639" s="42"/>
      <c r="N1639" s="42"/>
      <c r="O1639" s="42"/>
      <c r="P1639" s="42"/>
      <c r="Q1639" s="42"/>
      <c r="R1639" s="42"/>
      <c r="S1639" s="42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H1639" s="42"/>
      <c r="BI1639" s="42"/>
      <c r="BJ1639" s="42"/>
      <c r="BK1639" s="42"/>
      <c r="BL1639" s="42"/>
      <c r="BM1639" s="42"/>
      <c r="BN1639" s="42"/>
      <c r="BO1639" s="42"/>
      <c r="BP1639" s="42"/>
      <c r="BQ1639" s="42"/>
      <c r="BR1639" s="42"/>
      <c r="BS1639" s="42"/>
      <c r="BT1639" s="42"/>
      <c r="BU1639" s="42"/>
      <c r="BV1639" s="42"/>
      <c r="BW1639" s="42"/>
      <c r="BX1639" s="42"/>
      <c r="BY1639" s="42"/>
      <c r="BZ1639" s="42"/>
      <c r="CA1639" s="42"/>
      <c r="CB1639" s="42"/>
      <c r="CC1639" s="42"/>
      <c r="CD1639" s="42"/>
      <c r="CE1639" s="42"/>
      <c r="CF1639" s="42"/>
      <c r="CG1639" s="42"/>
      <c r="CH1639" s="42"/>
      <c r="CI1639" s="42"/>
      <c r="CJ1639" s="42"/>
      <c r="CK1639" s="42"/>
      <c r="CL1639" s="42"/>
      <c r="CM1639" s="42"/>
      <c r="CN1639" s="42"/>
      <c r="CO1639" s="42"/>
      <c r="CP1639" s="42"/>
      <c r="CQ1639" s="42"/>
      <c r="CR1639" s="42"/>
      <c r="CS1639" s="42"/>
      <c r="CT1639" s="42"/>
      <c r="CU1639" s="42"/>
      <c r="CV1639" s="42"/>
    </row>
    <row r="1640" spans="1:100" x14ac:dyDescent="0.45">
      <c r="A1640" s="42"/>
      <c r="B1640" s="42"/>
      <c r="C1640" s="42"/>
      <c r="D1640" s="42"/>
      <c r="E1640" s="42"/>
      <c r="F1640" s="42"/>
      <c r="G1640" s="42"/>
      <c r="H1640" s="42"/>
      <c r="I1640" s="42"/>
      <c r="J1640" s="42"/>
      <c r="K1640" s="42"/>
      <c r="L1640" s="42"/>
      <c r="M1640" s="42"/>
      <c r="N1640" s="42"/>
      <c r="O1640" s="42"/>
      <c r="P1640" s="42"/>
      <c r="Q1640" s="42"/>
      <c r="R1640" s="42"/>
      <c r="S1640" s="42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H1640" s="42"/>
      <c r="BI1640" s="42"/>
      <c r="BJ1640" s="42"/>
      <c r="BK1640" s="42"/>
      <c r="BL1640" s="42"/>
      <c r="BM1640" s="42"/>
      <c r="BN1640" s="42"/>
      <c r="BO1640" s="42"/>
      <c r="BP1640" s="42"/>
      <c r="BQ1640" s="42"/>
      <c r="BR1640" s="42"/>
      <c r="BS1640" s="42"/>
      <c r="BT1640" s="42"/>
      <c r="BU1640" s="42"/>
      <c r="BV1640" s="42"/>
      <c r="BW1640" s="42"/>
      <c r="BX1640" s="42"/>
      <c r="BY1640" s="42"/>
      <c r="BZ1640" s="42"/>
      <c r="CA1640" s="42"/>
      <c r="CB1640" s="42"/>
      <c r="CC1640" s="42"/>
      <c r="CD1640" s="42"/>
      <c r="CE1640" s="42"/>
      <c r="CF1640" s="42"/>
      <c r="CG1640" s="42"/>
      <c r="CH1640" s="42"/>
      <c r="CI1640" s="42"/>
      <c r="CJ1640" s="42"/>
      <c r="CK1640" s="42"/>
      <c r="CL1640" s="42"/>
      <c r="CM1640" s="42"/>
      <c r="CN1640" s="42"/>
      <c r="CO1640" s="42"/>
      <c r="CP1640" s="42"/>
      <c r="CQ1640" s="42"/>
      <c r="CR1640" s="42"/>
      <c r="CS1640" s="42"/>
      <c r="CT1640" s="42"/>
      <c r="CU1640" s="42"/>
      <c r="CV1640" s="42"/>
    </row>
    <row r="1641" spans="1:100" x14ac:dyDescent="0.45">
      <c r="A1641" s="42"/>
      <c r="B1641" s="42"/>
      <c r="C1641" s="42"/>
      <c r="D1641" s="42"/>
      <c r="E1641" s="42"/>
      <c r="F1641" s="42"/>
      <c r="G1641" s="42"/>
      <c r="H1641" s="42"/>
      <c r="I1641" s="42"/>
      <c r="J1641" s="42"/>
      <c r="K1641" s="42"/>
      <c r="L1641" s="42"/>
      <c r="M1641" s="42"/>
      <c r="N1641" s="42"/>
      <c r="O1641" s="42"/>
      <c r="P1641" s="42"/>
      <c r="Q1641" s="42"/>
      <c r="R1641" s="42"/>
      <c r="S1641" s="42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H1641" s="42"/>
      <c r="BI1641" s="42"/>
      <c r="BJ1641" s="42"/>
      <c r="BK1641" s="42"/>
      <c r="BL1641" s="42"/>
      <c r="BM1641" s="42"/>
      <c r="BN1641" s="42"/>
      <c r="BO1641" s="42"/>
      <c r="BP1641" s="42"/>
      <c r="BQ1641" s="42"/>
      <c r="BR1641" s="42"/>
      <c r="BS1641" s="42"/>
      <c r="BT1641" s="42"/>
      <c r="BU1641" s="42"/>
      <c r="BV1641" s="42"/>
      <c r="BW1641" s="42"/>
      <c r="BX1641" s="42"/>
      <c r="BY1641" s="42"/>
      <c r="BZ1641" s="42"/>
      <c r="CA1641" s="42"/>
      <c r="CB1641" s="42"/>
      <c r="CC1641" s="42"/>
      <c r="CD1641" s="42"/>
      <c r="CE1641" s="42"/>
      <c r="CF1641" s="42"/>
      <c r="CG1641" s="42"/>
      <c r="CH1641" s="42"/>
      <c r="CI1641" s="42"/>
      <c r="CJ1641" s="42"/>
      <c r="CK1641" s="42"/>
      <c r="CL1641" s="42"/>
      <c r="CM1641" s="42"/>
      <c r="CN1641" s="42"/>
      <c r="CO1641" s="42"/>
      <c r="CP1641" s="42"/>
      <c r="CQ1641" s="42"/>
      <c r="CR1641" s="42"/>
      <c r="CS1641" s="42"/>
      <c r="CT1641" s="42"/>
      <c r="CU1641" s="42"/>
      <c r="CV1641" s="42"/>
    </row>
    <row r="1642" spans="1:100" x14ac:dyDescent="0.45">
      <c r="A1642" s="42"/>
      <c r="B1642" s="42"/>
      <c r="C1642" s="42"/>
      <c r="D1642" s="42"/>
      <c r="E1642" s="42"/>
      <c r="F1642" s="42"/>
      <c r="G1642" s="42"/>
      <c r="H1642" s="42"/>
      <c r="I1642" s="42"/>
      <c r="J1642" s="42"/>
      <c r="K1642" s="42"/>
      <c r="L1642" s="42"/>
      <c r="M1642" s="42"/>
      <c r="N1642" s="42"/>
      <c r="O1642" s="42"/>
      <c r="P1642" s="42"/>
      <c r="Q1642" s="42"/>
      <c r="R1642" s="42"/>
      <c r="S1642" s="42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H1642" s="42"/>
      <c r="BI1642" s="42"/>
      <c r="BJ1642" s="42"/>
      <c r="BK1642" s="42"/>
      <c r="BL1642" s="42"/>
      <c r="BM1642" s="42"/>
      <c r="BN1642" s="42"/>
      <c r="BO1642" s="42"/>
      <c r="BP1642" s="42"/>
      <c r="BQ1642" s="42"/>
      <c r="BR1642" s="42"/>
      <c r="BS1642" s="42"/>
      <c r="BT1642" s="42"/>
      <c r="BU1642" s="42"/>
      <c r="BV1642" s="42"/>
      <c r="BW1642" s="42"/>
      <c r="BX1642" s="42"/>
      <c r="BY1642" s="42"/>
      <c r="BZ1642" s="42"/>
      <c r="CA1642" s="42"/>
      <c r="CB1642" s="42"/>
      <c r="CC1642" s="42"/>
      <c r="CD1642" s="42"/>
      <c r="CE1642" s="42"/>
      <c r="CF1642" s="42"/>
      <c r="CG1642" s="42"/>
      <c r="CH1642" s="42"/>
      <c r="CI1642" s="42"/>
      <c r="CJ1642" s="42"/>
      <c r="CK1642" s="42"/>
      <c r="CL1642" s="42"/>
      <c r="CM1642" s="42"/>
      <c r="CN1642" s="42"/>
      <c r="CO1642" s="42"/>
      <c r="CP1642" s="42"/>
      <c r="CQ1642" s="42"/>
      <c r="CR1642" s="42"/>
      <c r="CS1642" s="42"/>
      <c r="CT1642" s="42"/>
      <c r="CU1642" s="42"/>
      <c r="CV1642" s="42"/>
    </row>
    <row r="1643" spans="1:100" x14ac:dyDescent="0.45">
      <c r="A1643" s="42"/>
      <c r="B1643" s="42"/>
      <c r="C1643" s="42"/>
      <c r="D1643" s="42"/>
      <c r="E1643" s="42"/>
      <c r="F1643" s="42"/>
      <c r="G1643" s="42"/>
      <c r="H1643" s="42"/>
      <c r="I1643" s="42"/>
      <c r="J1643" s="42"/>
      <c r="K1643" s="42"/>
      <c r="L1643" s="42"/>
      <c r="M1643" s="42"/>
      <c r="N1643" s="42"/>
      <c r="O1643" s="42"/>
      <c r="P1643" s="42"/>
      <c r="Q1643" s="42"/>
      <c r="R1643" s="42"/>
      <c r="S1643" s="42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H1643" s="42"/>
      <c r="BI1643" s="42"/>
      <c r="BJ1643" s="42"/>
      <c r="BK1643" s="42"/>
      <c r="BL1643" s="42"/>
      <c r="BM1643" s="42"/>
      <c r="BN1643" s="42"/>
      <c r="BO1643" s="42"/>
      <c r="BP1643" s="42"/>
      <c r="BQ1643" s="42"/>
      <c r="BR1643" s="42"/>
      <c r="BS1643" s="42"/>
      <c r="BT1643" s="42"/>
      <c r="BU1643" s="42"/>
      <c r="BV1643" s="42"/>
      <c r="BW1643" s="42"/>
      <c r="BX1643" s="42"/>
      <c r="BY1643" s="42"/>
      <c r="BZ1643" s="42"/>
      <c r="CA1643" s="42"/>
      <c r="CB1643" s="42"/>
      <c r="CC1643" s="42"/>
      <c r="CD1643" s="42"/>
      <c r="CE1643" s="42"/>
      <c r="CF1643" s="42"/>
      <c r="CG1643" s="42"/>
      <c r="CH1643" s="42"/>
      <c r="CI1643" s="42"/>
      <c r="CJ1643" s="42"/>
      <c r="CK1643" s="42"/>
      <c r="CL1643" s="42"/>
      <c r="CM1643" s="42"/>
      <c r="CN1643" s="42"/>
      <c r="CO1643" s="42"/>
      <c r="CP1643" s="42"/>
      <c r="CQ1643" s="42"/>
      <c r="CR1643" s="42"/>
      <c r="CS1643" s="42"/>
      <c r="CT1643" s="42"/>
      <c r="CU1643" s="42"/>
      <c r="CV1643" s="42"/>
    </row>
    <row r="1644" spans="1:100" x14ac:dyDescent="0.45">
      <c r="A1644" s="42"/>
      <c r="B1644" s="42"/>
      <c r="C1644" s="42"/>
      <c r="D1644" s="42"/>
      <c r="E1644" s="42"/>
      <c r="F1644" s="42"/>
      <c r="G1644" s="42"/>
      <c r="H1644" s="42"/>
      <c r="I1644" s="42"/>
      <c r="J1644" s="42"/>
      <c r="K1644" s="42"/>
      <c r="L1644" s="42"/>
      <c r="M1644" s="42"/>
      <c r="N1644" s="42"/>
      <c r="O1644" s="42"/>
      <c r="P1644" s="42"/>
      <c r="Q1644" s="42"/>
      <c r="R1644" s="42"/>
      <c r="S1644" s="42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H1644" s="42"/>
      <c r="BI1644" s="42"/>
      <c r="BJ1644" s="42"/>
      <c r="BK1644" s="42"/>
      <c r="BL1644" s="42"/>
      <c r="BM1644" s="42"/>
      <c r="BN1644" s="42"/>
      <c r="BO1644" s="42"/>
      <c r="BP1644" s="42"/>
      <c r="BQ1644" s="42"/>
      <c r="BR1644" s="42"/>
      <c r="BS1644" s="42"/>
      <c r="BT1644" s="42"/>
      <c r="BU1644" s="42"/>
      <c r="BV1644" s="42"/>
      <c r="BW1644" s="42"/>
      <c r="BX1644" s="42"/>
      <c r="BY1644" s="42"/>
      <c r="BZ1644" s="42"/>
      <c r="CA1644" s="42"/>
      <c r="CB1644" s="42"/>
      <c r="CC1644" s="42"/>
      <c r="CD1644" s="42"/>
      <c r="CE1644" s="42"/>
      <c r="CF1644" s="42"/>
      <c r="CG1644" s="42"/>
      <c r="CH1644" s="42"/>
      <c r="CI1644" s="42"/>
      <c r="CJ1644" s="42"/>
      <c r="CK1644" s="42"/>
      <c r="CL1644" s="42"/>
      <c r="CM1644" s="42"/>
      <c r="CN1644" s="42"/>
      <c r="CO1644" s="42"/>
      <c r="CP1644" s="42"/>
      <c r="CQ1644" s="42"/>
      <c r="CR1644" s="42"/>
      <c r="CS1644" s="42"/>
      <c r="CT1644" s="42"/>
      <c r="CU1644" s="42"/>
      <c r="CV1644" s="42"/>
    </row>
    <row r="1645" spans="1:100" x14ac:dyDescent="0.45">
      <c r="A1645" s="42"/>
      <c r="B1645" s="42"/>
      <c r="C1645" s="42"/>
      <c r="D1645" s="42"/>
      <c r="E1645" s="42"/>
      <c r="F1645" s="42"/>
      <c r="G1645" s="42"/>
      <c r="H1645" s="42"/>
      <c r="I1645" s="42"/>
      <c r="J1645" s="42"/>
      <c r="K1645" s="42"/>
      <c r="L1645" s="42"/>
      <c r="M1645" s="42"/>
      <c r="N1645" s="42"/>
      <c r="O1645" s="42"/>
      <c r="P1645" s="42"/>
      <c r="Q1645" s="42"/>
      <c r="R1645" s="42"/>
      <c r="S1645" s="42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H1645" s="42"/>
      <c r="BI1645" s="42"/>
      <c r="BJ1645" s="42"/>
      <c r="BK1645" s="42"/>
      <c r="BL1645" s="42"/>
      <c r="BM1645" s="42"/>
      <c r="BN1645" s="42"/>
      <c r="BO1645" s="42"/>
      <c r="BP1645" s="42"/>
      <c r="BQ1645" s="42"/>
      <c r="BR1645" s="42"/>
      <c r="BS1645" s="42"/>
      <c r="BT1645" s="42"/>
      <c r="BU1645" s="42"/>
      <c r="BV1645" s="42"/>
      <c r="BW1645" s="42"/>
      <c r="BX1645" s="42"/>
      <c r="BY1645" s="42"/>
      <c r="BZ1645" s="42"/>
      <c r="CA1645" s="42"/>
      <c r="CB1645" s="42"/>
      <c r="CC1645" s="42"/>
      <c r="CD1645" s="42"/>
      <c r="CE1645" s="42"/>
      <c r="CF1645" s="42"/>
      <c r="CG1645" s="42"/>
      <c r="CH1645" s="42"/>
      <c r="CI1645" s="42"/>
      <c r="CJ1645" s="42"/>
      <c r="CK1645" s="42"/>
      <c r="CL1645" s="42"/>
      <c r="CM1645" s="42"/>
      <c r="CN1645" s="42"/>
      <c r="CO1645" s="42"/>
      <c r="CP1645" s="42"/>
      <c r="CQ1645" s="42"/>
      <c r="CR1645" s="42"/>
      <c r="CS1645" s="42"/>
      <c r="CT1645" s="42"/>
      <c r="CU1645" s="42"/>
      <c r="CV1645" s="42"/>
    </row>
    <row r="1646" spans="1:100" x14ac:dyDescent="0.45">
      <c r="A1646" s="42"/>
      <c r="B1646" s="42"/>
      <c r="C1646" s="42"/>
      <c r="D1646" s="42"/>
      <c r="E1646" s="42"/>
      <c r="F1646" s="42"/>
      <c r="G1646" s="42"/>
      <c r="H1646" s="42"/>
      <c r="I1646" s="42"/>
      <c r="J1646" s="42"/>
      <c r="K1646" s="42"/>
      <c r="L1646" s="42"/>
      <c r="M1646" s="42"/>
      <c r="N1646" s="42"/>
      <c r="O1646" s="42"/>
      <c r="P1646" s="42"/>
      <c r="Q1646" s="42"/>
      <c r="R1646" s="42"/>
      <c r="S1646" s="42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H1646" s="42"/>
      <c r="BI1646" s="42"/>
      <c r="BJ1646" s="42"/>
      <c r="BK1646" s="42"/>
      <c r="BL1646" s="42"/>
      <c r="BM1646" s="42"/>
      <c r="BN1646" s="42"/>
      <c r="BO1646" s="42"/>
      <c r="BP1646" s="42"/>
      <c r="BQ1646" s="42"/>
      <c r="BR1646" s="42"/>
      <c r="BS1646" s="42"/>
      <c r="BT1646" s="42"/>
      <c r="BU1646" s="42"/>
      <c r="BV1646" s="42"/>
      <c r="BW1646" s="42"/>
      <c r="BX1646" s="42"/>
      <c r="BY1646" s="42"/>
      <c r="BZ1646" s="42"/>
      <c r="CA1646" s="42"/>
      <c r="CB1646" s="42"/>
      <c r="CC1646" s="42"/>
      <c r="CD1646" s="42"/>
      <c r="CE1646" s="42"/>
      <c r="CF1646" s="42"/>
      <c r="CG1646" s="42"/>
      <c r="CH1646" s="42"/>
      <c r="CI1646" s="42"/>
      <c r="CJ1646" s="42"/>
      <c r="CK1646" s="42"/>
      <c r="CL1646" s="42"/>
      <c r="CM1646" s="42"/>
      <c r="CN1646" s="42"/>
      <c r="CO1646" s="42"/>
      <c r="CP1646" s="42"/>
      <c r="CQ1646" s="42"/>
      <c r="CR1646" s="42"/>
      <c r="CS1646" s="42"/>
      <c r="CT1646" s="42"/>
      <c r="CU1646" s="42"/>
      <c r="CV1646" s="42"/>
    </row>
    <row r="1647" spans="1:100" x14ac:dyDescent="0.45">
      <c r="A1647" s="42"/>
      <c r="B1647" s="42"/>
      <c r="C1647" s="42"/>
      <c r="D1647" s="42"/>
      <c r="E1647" s="42"/>
      <c r="F1647" s="42"/>
      <c r="G1647" s="42"/>
      <c r="H1647" s="42"/>
      <c r="I1647" s="42"/>
      <c r="J1647" s="42"/>
      <c r="K1647" s="42"/>
      <c r="L1647" s="42"/>
      <c r="M1647" s="42"/>
      <c r="N1647" s="42"/>
      <c r="O1647" s="42"/>
      <c r="P1647" s="42"/>
      <c r="Q1647" s="42"/>
      <c r="R1647" s="42"/>
      <c r="S1647" s="42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H1647" s="42"/>
      <c r="BI1647" s="42"/>
      <c r="BJ1647" s="42"/>
      <c r="BK1647" s="42"/>
      <c r="BL1647" s="42"/>
      <c r="BM1647" s="42"/>
      <c r="BN1647" s="42"/>
      <c r="BO1647" s="42"/>
      <c r="BP1647" s="42"/>
      <c r="BQ1647" s="42"/>
      <c r="BR1647" s="42"/>
      <c r="BS1647" s="42"/>
      <c r="BT1647" s="42"/>
      <c r="BU1647" s="42"/>
      <c r="BV1647" s="42"/>
      <c r="BW1647" s="42"/>
      <c r="BX1647" s="42"/>
      <c r="BY1647" s="42"/>
      <c r="BZ1647" s="42"/>
      <c r="CA1647" s="42"/>
      <c r="CB1647" s="42"/>
      <c r="CC1647" s="42"/>
      <c r="CD1647" s="42"/>
      <c r="CE1647" s="42"/>
      <c r="CF1647" s="42"/>
      <c r="CG1647" s="42"/>
      <c r="CH1647" s="42"/>
      <c r="CI1647" s="42"/>
      <c r="CJ1647" s="42"/>
      <c r="CK1647" s="42"/>
      <c r="CL1647" s="42"/>
      <c r="CM1647" s="42"/>
      <c r="CN1647" s="42"/>
      <c r="CO1647" s="42"/>
      <c r="CP1647" s="42"/>
      <c r="CQ1647" s="42"/>
      <c r="CR1647" s="42"/>
      <c r="CS1647" s="42"/>
      <c r="CT1647" s="42"/>
      <c r="CU1647" s="42"/>
      <c r="CV1647" s="42"/>
    </row>
    <row r="1648" spans="1:100" x14ac:dyDescent="0.45">
      <c r="A1648" s="42"/>
      <c r="B1648" s="42"/>
      <c r="C1648" s="42"/>
      <c r="D1648" s="42"/>
      <c r="E1648" s="42"/>
      <c r="F1648" s="42"/>
      <c r="G1648" s="42"/>
      <c r="H1648" s="42"/>
      <c r="I1648" s="42"/>
      <c r="J1648" s="42"/>
      <c r="K1648" s="42"/>
      <c r="L1648" s="42"/>
      <c r="M1648" s="42"/>
      <c r="N1648" s="42"/>
      <c r="O1648" s="42"/>
      <c r="P1648" s="42"/>
      <c r="Q1648" s="42"/>
      <c r="R1648" s="42"/>
      <c r="S1648" s="42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H1648" s="42"/>
      <c r="BI1648" s="42"/>
      <c r="BJ1648" s="42"/>
      <c r="BK1648" s="42"/>
      <c r="BL1648" s="42"/>
      <c r="BM1648" s="42"/>
      <c r="BN1648" s="42"/>
      <c r="BO1648" s="42"/>
      <c r="BP1648" s="42"/>
      <c r="BQ1648" s="42"/>
      <c r="BR1648" s="42"/>
      <c r="BS1648" s="42"/>
      <c r="BT1648" s="42"/>
      <c r="BU1648" s="42"/>
      <c r="BV1648" s="42"/>
      <c r="BW1648" s="42"/>
      <c r="BX1648" s="42"/>
      <c r="BY1648" s="42"/>
      <c r="BZ1648" s="42"/>
      <c r="CA1648" s="42"/>
      <c r="CB1648" s="42"/>
      <c r="CC1648" s="42"/>
      <c r="CD1648" s="42"/>
      <c r="CE1648" s="42"/>
      <c r="CF1648" s="42"/>
      <c r="CG1648" s="42"/>
      <c r="CH1648" s="42"/>
      <c r="CI1648" s="42"/>
      <c r="CJ1648" s="42"/>
      <c r="CK1648" s="42"/>
      <c r="CL1648" s="42"/>
      <c r="CM1648" s="42"/>
      <c r="CN1648" s="42"/>
      <c r="CO1648" s="42"/>
      <c r="CP1648" s="42"/>
      <c r="CQ1648" s="42"/>
      <c r="CR1648" s="42"/>
      <c r="CS1648" s="42"/>
      <c r="CT1648" s="42"/>
      <c r="CU1648" s="42"/>
      <c r="CV1648" s="42"/>
    </row>
    <row r="1649" spans="1:100" x14ac:dyDescent="0.45">
      <c r="A1649" s="42"/>
      <c r="B1649" s="42"/>
      <c r="C1649" s="42"/>
      <c r="D1649" s="42"/>
      <c r="E1649" s="42"/>
      <c r="F1649" s="42"/>
      <c r="G1649" s="42"/>
      <c r="H1649" s="42"/>
      <c r="I1649" s="42"/>
      <c r="J1649" s="42"/>
      <c r="K1649" s="42"/>
      <c r="L1649" s="42"/>
      <c r="M1649" s="42"/>
      <c r="N1649" s="42"/>
      <c r="O1649" s="42"/>
      <c r="P1649" s="42"/>
      <c r="Q1649" s="42"/>
      <c r="R1649" s="42"/>
      <c r="S1649" s="42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H1649" s="42"/>
      <c r="BI1649" s="42"/>
      <c r="BJ1649" s="42"/>
      <c r="BK1649" s="42"/>
      <c r="BL1649" s="42"/>
      <c r="BM1649" s="42"/>
      <c r="BN1649" s="42"/>
      <c r="BO1649" s="42"/>
      <c r="BP1649" s="42"/>
      <c r="BQ1649" s="42"/>
      <c r="BR1649" s="42"/>
      <c r="BS1649" s="42"/>
      <c r="BT1649" s="42"/>
      <c r="BU1649" s="42"/>
      <c r="BV1649" s="42"/>
      <c r="BW1649" s="42"/>
      <c r="BX1649" s="42"/>
      <c r="BY1649" s="42"/>
      <c r="BZ1649" s="42"/>
      <c r="CA1649" s="42"/>
      <c r="CB1649" s="42"/>
      <c r="CC1649" s="42"/>
      <c r="CD1649" s="42"/>
      <c r="CE1649" s="42"/>
      <c r="CF1649" s="42"/>
      <c r="CG1649" s="42"/>
      <c r="CH1649" s="42"/>
      <c r="CI1649" s="42"/>
      <c r="CJ1649" s="42"/>
      <c r="CK1649" s="42"/>
      <c r="CL1649" s="42"/>
      <c r="CM1649" s="42"/>
      <c r="CN1649" s="42"/>
      <c r="CO1649" s="42"/>
      <c r="CP1649" s="42"/>
      <c r="CQ1649" s="42"/>
      <c r="CR1649" s="42"/>
      <c r="CS1649" s="42"/>
      <c r="CT1649" s="42"/>
      <c r="CU1649" s="42"/>
      <c r="CV1649" s="42"/>
    </row>
    <row r="1650" spans="1:100" x14ac:dyDescent="0.45">
      <c r="A1650" s="42"/>
      <c r="B1650" s="42"/>
      <c r="C1650" s="42"/>
      <c r="D1650" s="42"/>
      <c r="E1650" s="42"/>
      <c r="F1650" s="42"/>
      <c r="G1650" s="42"/>
      <c r="H1650" s="42"/>
      <c r="I1650" s="42"/>
      <c r="J1650" s="42"/>
      <c r="K1650" s="42"/>
      <c r="L1650" s="42"/>
      <c r="M1650" s="42"/>
      <c r="N1650" s="42"/>
      <c r="O1650" s="42"/>
      <c r="P1650" s="42"/>
      <c r="Q1650" s="42"/>
      <c r="R1650" s="42"/>
      <c r="S1650" s="42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H1650" s="42"/>
      <c r="BI1650" s="42"/>
      <c r="BJ1650" s="42"/>
      <c r="BK1650" s="42"/>
      <c r="BL1650" s="42"/>
      <c r="BM1650" s="42"/>
      <c r="BN1650" s="42"/>
      <c r="BO1650" s="42"/>
      <c r="BP1650" s="42"/>
      <c r="BQ1650" s="42"/>
      <c r="BR1650" s="42"/>
      <c r="BS1650" s="42"/>
      <c r="BT1650" s="42"/>
      <c r="BU1650" s="42"/>
      <c r="BV1650" s="42"/>
      <c r="BW1650" s="42"/>
      <c r="BX1650" s="42"/>
      <c r="BY1650" s="42"/>
      <c r="BZ1650" s="42"/>
      <c r="CA1650" s="42"/>
      <c r="CB1650" s="42"/>
      <c r="CC1650" s="42"/>
      <c r="CD1650" s="42"/>
      <c r="CE1650" s="42"/>
      <c r="CF1650" s="42"/>
      <c r="CG1650" s="42"/>
      <c r="CH1650" s="42"/>
      <c r="CI1650" s="42"/>
      <c r="CJ1650" s="42"/>
      <c r="CK1650" s="42"/>
      <c r="CL1650" s="42"/>
      <c r="CM1650" s="42"/>
      <c r="CN1650" s="42"/>
      <c r="CO1650" s="42"/>
      <c r="CP1650" s="42"/>
      <c r="CQ1650" s="42"/>
      <c r="CR1650" s="42"/>
      <c r="CS1650" s="42"/>
      <c r="CT1650" s="42"/>
      <c r="CU1650" s="42"/>
      <c r="CV1650" s="42"/>
    </row>
    <row r="1651" spans="1:100" x14ac:dyDescent="0.45">
      <c r="A1651" s="42"/>
      <c r="B1651" s="42"/>
      <c r="C1651" s="42"/>
      <c r="D1651" s="42"/>
      <c r="E1651" s="42"/>
      <c r="F1651" s="42"/>
      <c r="G1651" s="42"/>
      <c r="H1651" s="42"/>
      <c r="I1651" s="42"/>
      <c r="J1651" s="42"/>
      <c r="K1651" s="42"/>
      <c r="L1651" s="42"/>
      <c r="M1651" s="42"/>
      <c r="N1651" s="42"/>
      <c r="O1651" s="42"/>
      <c r="P1651" s="42"/>
      <c r="Q1651" s="42"/>
      <c r="R1651" s="42"/>
      <c r="S1651" s="42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H1651" s="42"/>
      <c r="BI1651" s="42"/>
      <c r="BJ1651" s="42"/>
      <c r="BK1651" s="42"/>
      <c r="BL1651" s="42"/>
      <c r="BM1651" s="42"/>
      <c r="BN1651" s="42"/>
      <c r="BO1651" s="42"/>
      <c r="BP1651" s="42"/>
      <c r="BQ1651" s="42"/>
      <c r="BR1651" s="42"/>
      <c r="BS1651" s="42"/>
      <c r="BT1651" s="42"/>
      <c r="BU1651" s="42"/>
      <c r="BV1651" s="42"/>
      <c r="BW1651" s="42"/>
      <c r="BX1651" s="42"/>
      <c r="BY1651" s="42"/>
      <c r="BZ1651" s="42"/>
      <c r="CA1651" s="42"/>
      <c r="CB1651" s="42"/>
      <c r="CC1651" s="42"/>
      <c r="CD1651" s="42"/>
      <c r="CE1651" s="42"/>
      <c r="CF1651" s="42"/>
      <c r="CG1651" s="42"/>
      <c r="CH1651" s="42"/>
      <c r="CI1651" s="42"/>
      <c r="CJ1651" s="42"/>
      <c r="CK1651" s="42"/>
      <c r="CL1651" s="42"/>
      <c r="CM1651" s="42"/>
      <c r="CN1651" s="42"/>
      <c r="CO1651" s="42"/>
      <c r="CP1651" s="42"/>
      <c r="CQ1651" s="42"/>
      <c r="CR1651" s="42"/>
      <c r="CS1651" s="42"/>
      <c r="CT1651" s="42"/>
      <c r="CU1651" s="42"/>
      <c r="CV1651" s="42"/>
    </row>
    <row r="1652" spans="1:100" x14ac:dyDescent="0.45">
      <c r="A1652" s="42"/>
      <c r="B1652" s="42"/>
      <c r="C1652" s="42"/>
      <c r="D1652" s="42"/>
      <c r="E1652" s="42"/>
      <c r="F1652" s="42"/>
      <c r="G1652" s="42"/>
      <c r="H1652" s="42"/>
      <c r="I1652" s="42"/>
      <c r="J1652" s="42"/>
      <c r="K1652" s="42"/>
      <c r="L1652" s="42"/>
      <c r="M1652" s="42"/>
      <c r="N1652" s="42"/>
      <c r="O1652" s="42"/>
      <c r="P1652" s="42"/>
      <c r="Q1652" s="42"/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BO1652" s="42"/>
      <c r="BP1652" s="42"/>
      <c r="BQ1652" s="42"/>
      <c r="BR1652" s="42"/>
      <c r="BS1652" s="42"/>
      <c r="BT1652" s="42"/>
      <c r="BU1652" s="42"/>
      <c r="BV1652" s="42"/>
      <c r="BW1652" s="42"/>
      <c r="BX1652" s="42"/>
      <c r="BY1652" s="42"/>
      <c r="BZ1652" s="42"/>
      <c r="CA1652" s="42"/>
      <c r="CB1652" s="42"/>
      <c r="CC1652" s="42"/>
      <c r="CD1652" s="42"/>
      <c r="CE1652" s="42"/>
      <c r="CF1652" s="42"/>
      <c r="CG1652" s="42"/>
      <c r="CH1652" s="42"/>
      <c r="CI1652" s="42"/>
      <c r="CJ1652" s="42"/>
      <c r="CK1652" s="42"/>
      <c r="CL1652" s="42"/>
      <c r="CM1652" s="42"/>
      <c r="CN1652" s="42"/>
      <c r="CO1652" s="42"/>
      <c r="CP1652" s="42"/>
      <c r="CQ1652" s="42"/>
      <c r="CR1652" s="42"/>
      <c r="CS1652" s="42"/>
      <c r="CT1652" s="42"/>
      <c r="CU1652" s="42"/>
      <c r="CV1652" s="42"/>
    </row>
    <row r="1653" spans="1:100" x14ac:dyDescent="0.45">
      <c r="A1653" s="42"/>
      <c r="B1653" s="42"/>
      <c r="C1653" s="42"/>
      <c r="D1653" s="42"/>
      <c r="E1653" s="42"/>
      <c r="F1653" s="42"/>
      <c r="G1653" s="42"/>
      <c r="H1653" s="42"/>
      <c r="I1653" s="42"/>
      <c r="J1653" s="42"/>
      <c r="K1653" s="42"/>
      <c r="L1653" s="42"/>
      <c r="M1653" s="42"/>
      <c r="N1653" s="42"/>
      <c r="O1653" s="42"/>
      <c r="P1653" s="42"/>
      <c r="Q1653" s="42"/>
      <c r="R1653" s="42"/>
      <c r="S1653" s="42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H1653" s="42"/>
      <c r="BI1653" s="42"/>
      <c r="BJ1653" s="42"/>
      <c r="BK1653" s="42"/>
      <c r="BL1653" s="42"/>
      <c r="BM1653" s="42"/>
      <c r="BN1653" s="42"/>
      <c r="BO1653" s="42"/>
      <c r="BP1653" s="42"/>
      <c r="BQ1653" s="42"/>
      <c r="BR1653" s="42"/>
      <c r="BS1653" s="42"/>
      <c r="BT1653" s="42"/>
      <c r="BU1653" s="42"/>
      <c r="BV1653" s="42"/>
      <c r="BW1653" s="42"/>
      <c r="BX1653" s="42"/>
      <c r="BY1653" s="42"/>
      <c r="BZ1653" s="42"/>
      <c r="CA1653" s="42"/>
      <c r="CB1653" s="42"/>
      <c r="CC1653" s="42"/>
      <c r="CD1653" s="42"/>
      <c r="CE1653" s="42"/>
      <c r="CF1653" s="42"/>
      <c r="CG1653" s="42"/>
      <c r="CH1653" s="42"/>
      <c r="CI1653" s="42"/>
      <c r="CJ1653" s="42"/>
      <c r="CK1653" s="42"/>
      <c r="CL1653" s="42"/>
      <c r="CM1653" s="42"/>
      <c r="CN1653" s="42"/>
      <c r="CO1653" s="42"/>
      <c r="CP1653" s="42"/>
      <c r="CQ1653" s="42"/>
      <c r="CR1653" s="42"/>
      <c r="CS1653" s="42"/>
      <c r="CT1653" s="42"/>
      <c r="CU1653" s="42"/>
      <c r="CV1653" s="42"/>
    </row>
    <row r="1654" spans="1:100" x14ac:dyDescent="0.45">
      <c r="A1654" s="42"/>
      <c r="B1654" s="42"/>
      <c r="C1654" s="42"/>
      <c r="D1654" s="42"/>
      <c r="E1654" s="42"/>
      <c r="F1654" s="42"/>
      <c r="G1654" s="42"/>
      <c r="H1654" s="42"/>
      <c r="I1654" s="42"/>
      <c r="J1654" s="42"/>
      <c r="K1654" s="42"/>
      <c r="L1654" s="42"/>
      <c r="M1654" s="42"/>
      <c r="N1654" s="42"/>
      <c r="O1654" s="42"/>
      <c r="P1654" s="42"/>
      <c r="Q1654" s="42"/>
      <c r="R1654" s="42"/>
      <c r="S1654" s="42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H1654" s="42"/>
      <c r="BI1654" s="42"/>
      <c r="BJ1654" s="42"/>
      <c r="BK1654" s="42"/>
      <c r="BL1654" s="42"/>
      <c r="BM1654" s="42"/>
      <c r="BN1654" s="42"/>
      <c r="BO1654" s="42"/>
      <c r="BP1654" s="42"/>
      <c r="BQ1654" s="42"/>
      <c r="BR1654" s="42"/>
      <c r="BS1654" s="42"/>
      <c r="BT1654" s="42"/>
      <c r="BU1654" s="42"/>
      <c r="BV1654" s="42"/>
      <c r="BW1654" s="42"/>
      <c r="BX1654" s="42"/>
      <c r="BY1654" s="42"/>
      <c r="BZ1654" s="42"/>
      <c r="CA1654" s="42"/>
      <c r="CB1654" s="42"/>
      <c r="CC1654" s="42"/>
      <c r="CD1654" s="42"/>
      <c r="CE1654" s="42"/>
      <c r="CF1654" s="42"/>
      <c r="CG1654" s="42"/>
      <c r="CH1654" s="42"/>
      <c r="CI1654" s="42"/>
      <c r="CJ1654" s="42"/>
      <c r="CK1654" s="42"/>
      <c r="CL1654" s="42"/>
      <c r="CM1654" s="42"/>
      <c r="CN1654" s="42"/>
      <c r="CO1654" s="42"/>
      <c r="CP1654" s="42"/>
      <c r="CQ1654" s="42"/>
      <c r="CR1654" s="42"/>
      <c r="CS1654" s="42"/>
      <c r="CT1654" s="42"/>
      <c r="CU1654" s="42"/>
      <c r="CV1654" s="42"/>
    </row>
    <row r="1655" spans="1:100" x14ac:dyDescent="0.45">
      <c r="A1655" s="42"/>
      <c r="B1655" s="42"/>
      <c r="C1655" s="42"/>
      <c r="D1655" s="42"/>
      <c r="E1655" s="42"/>
      <c r="F1655" s="42"/>
      <c r="G1655" s="42"/>
      <c r="H1655" s="42"/>
      <c r="I1655" s="42"/>
      <c r="J1655" s="42"/>
      <c r="K1655" s="42"/>
      <c r="L1655" s="42"/>
      <c r="M1655" s="42"/>
      <c r="N1655" s="42"/>
      <c r="O1655" s="42"/>
      <c r="P1655" s="42"/>
      <c r="Q1655" s="42"/>
      <c r="R1655" s="42"/>
      <c r="S1655" s="42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H1655" s="42"/>
      <c r="BI1655" s="42"/>
      <c r="BJ1655" s="42"/>
      <c r="BK1655" s="42"/>
      <c r="BL1655" s="42"/>
      <c r="BM1655" s="42"/>
      <c r="BN1655" s="42"/>
      <c r="BO1655" s="42"/>
      <c r="BP1655" s="42"/>
      <c r="BQ1655" s="42"/>
      <c r="BR1655" s="42"/>
      <c r="BS1655" s="42"/>
      <c r="BT1655" s="42"/>
      <c r="BU1655" s="42"/>
      <c r="BV1655" s="42"/>
      <c r="BW1655" s="42"/>
      <c r="BX1655" s="42"/>
      <c r="BY1655" s="42"/>
      <c r="BZ1655" s="42"/>
      <c r="CA1655" s="42"/>
      <c r="CB1655" s="42"/>
      <c r="CC1655" s="42"/>
      <c r="CD1655" s="42"/>
      <c r="CE1655" s="42"/>
      <c r="CF1655" s="42"/>
      <c r="CG1655" s="42"/>
      <c r="CH1655" s="42"/>
      <c r="CI1655" s="42"/>
      <c r="CJ1655" s="42"/>
      <c r="CK1655" s="42"/>
      <c r="CL1655" s="42"/>
      <c r="CM1655" s="42"/>
      <c r="CN1655" s="42"/>
      <c r="CO1655" s="42"/>
      <c r="CP1655" s="42"/>
      <c r="CQ1655" s="42"/>
      <c r="CR1655" s="42"/>
      <c r="CS1655" s="42"/>
      <c r="CT1655" s="42"/>
      <c r="CU1655" s="42"/>
      <c r="CV1655" s="42"/>
    </row>
    <row r="1656" spans="1:100" x14ac:dyDescent="0.45">
      <c r="A1656" s="42"/>
      <c r="B1656" s="42"/>
      <c r="C1656" s="42"/>
      <c r="D1656" s="42"/>
      <c r="E1656" s="42"/>
      <c r="F1656" s="42"/>
      <c r="G1656" s="42"/>
      <c r="H1656" s="42"/>
      <c r="I1656" s="42"/>
      <c r="J1656" s="42"/>
      <c r="K1656" s="42"/>
      <c r="L1656" s="42"/>
      <c r="M1656" s="42"/>
      <c r="N1656" s="42"/>
      <c r="O1656" s="42"/>
      <c r="P1656" s="42"/>
      <c r="Q1656" s="42"/>
      <c r="R1656" s="42"/>
      <c r="S1656" s="42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H1656" s="42"/>
      <c r="BI1656" s="42"/>
      <c r="BJ1656" s="42"/>
      <c r="BK1656" s="42"/>
      <c r="BL1656" s="42"/>
      <c r="BM1656" s="42"/>
      <c r="BN1656" s="42"/>
      <c r="BO1656" s="42"/>
      <c r="BP1656" s="42"/>
      <c r="BQ1656" s="42"/>
      <c r="BR1656" s="42"/>
      <c r="BS1656" s="42"/>
      <c r="BT1656" s="42"/>
      <c r="BU1656" s="42"/>
      <c r="BV1656" s="42"/>
      <c r="BW1656" s="42"/>
      <c r="BX1656" s="42"/>
      <c r="BY1656" s="42"/>
      <c r="BZ1656" s="42"/>
      <c r="CA1656" s="42"/>
      <c r="CB1656" s="42"/>
      <c r="CC1656" s="42"/>
      <c r="CD1656" s="42"/>
      <c r="CE1656" s="42"/>
      <c r="CF1656" s="42"/>
      <c r="CG1656" s="42"/>
      <c r="CH1656" s="42"/>
      <c r="CI1656" s="42"/>
      <c r="CJ1656" s="42"/>
      <c r="CK1656" s="42"/>
      <c r="CL1656" s="42"/>
      <c r="CM1656" s="42"/>
      <c r="CN1656" s="42"/>
      <c r="CO1656" s="42"/>
      <c r="CP1656" s="42"/>
      <c r="CQ1656" s="42"/>
      <c r="CR1656" s="42"/>
      <c r="CS1656" s="42"/>
      <c r="CT1656" s="42"/>
      <c r="CU1656" s="42"/>
      <c r="CV1656" s="42"/>
    </row>
    <row r="1657" spans="1:100" x14ac:dyDescent="0.45">
      <c r="A1657" s="42"/>
      <c r="B1657" s="42"/>
      <c r="C1657" s="42"/>
      <c r="D1657" s="42"/>
      <c r="E1657" s="42"/>
      <c r="F1657" s="42"/>
      <c r="G1657" s="42"/>
      <c r="H1657" s="42"/>
      <c r="I1657" s="42"/>
      <c r="J1657" s="42"/>
      <c r="K1657" s="42"/>
      <c r="L1657" s="42"/>
      <c r="M1657" s="42"/>
      <c r="N1657" s="42"/>
      <c r="O1657" s="42"/>
      <c r="P1657" s="42"/>
      <c r="Q1657" s="42"/>
      <c r="R1657" s="42"/>
      <c r="S1657" s="42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</row>
    <row r="1658" spans="1:100" x14ac:dyDescent="0.45">
      <c r="A1658" s="42"/>
      <c r="B1658" s="42"/>
      <c r="C1658" s="42"/>
      <c r="D1658" s="42"/>
      <c r="E1658" s="42"/>
      <c r="F1658" s="42"/>
      <c r="G1658" s="42"/>
      <c r="H1658" s="42"/>
      <c r="I1658" s="42"/>
      <c r="J1658" s="42"/>
      <c r="K1658" s="42"/>
      <c r="L1658" s="42"/>
      <c r="M1658" s="42"/>
      <c r="N1658" s="42"/>
      <c r="O1658" s="42"/>
      <c r="P1658" s="42"/>
      <c r="Q1658" s="42"/>
      <c r="R1658" s="42"/>
      <c r="S1658" s="42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H1658" s="42"/>
      <c r="BI1658" s="42"/>
      <c r="BJ1658" s="42"/>
      <c r="BK1658" s="42"/>
      <c r="BL1658" s="42"/>
      <c r="BM1658" s="42"/>
      <c r="BN1658" s="42"/>
      <c r="BO1658" s="42"/>
      <c r="BP1658" s="42"/>
      <c r="BQ1658" s="42"/>
      <c r="BR1658" s="42"/>
      <c r="BS1658" s="42"/>
      <c r="BT1658" s="42"/>
      <c r="BU1658" s="42"/>
      <c r="BV1658" s="42"/>
      <c r="BW1658" s="42"/>
      <c r="BX1658" s="42"/>
      <c r="BY1658" s="42"/>
      <c r="BZ1658" s="42"/>
      <c r="CA1658" s="42"/>
      <c r="CB1658" s="42"/>
      <c r="CC1658" s="42"/>
      <c r="CD1658" s="42"/>
      <c r="CE1658" s="42"/>
      <c r="CF1658" s="42"/>
      <c r="CG1658" s="42"/>
      <c r="CH1658" s="42"/>
      <c r="CI1658" s="42"/>
      <c r="CJ1658" s="42"/>
      <c r="CK1658" s="42"/>
      <c r="CL1658" s="42"/>
      <c r="CM1658" s="42"/>
      <c r="CN1658" s="42"/>
      <c r="CO1658" s="42"/>
      <c r="CP1658" s="42"/>
      <c r="CQ1658" s="42"/>
      <c r="CR1658" s="42"/>
      <c r="CS1658" s="42"/>
      <c r="CT1658" s="42"/>
      <c r="CU1658" s="42"/>
      <c r="CV1658" s="42"/>
    </row>
    <row r="1659" spans="1:100" x14ac:dyDescent="0.45">
      <c r="A1659" s="42"/>
      <c r="B1659" s="42"/>
      <c r="C1659" s="42"/>
      <c r="D1659" s="42"/>
      <c r="E1659" s="42"/>
      <c r="F1659" s="42"/>
      <c r="G1659" s="42"/>
      <c r="H1659" s="42"/>
      <c r="I1659" s="42"/>
      <c r="J1659" s="42"/>
      <c r="K1659" s="42"/>
      <c r="L1659" s="42"/>
      <c r="M1659" s="42"/>
      <c r="N1659" s="42"/>
      <c r="O1659" s="42"/>
      <c r="P1659" s="42"/>
      <c r="Q1659" s="42"/>
      <c r="R1659" s="42"/>
      <c r="S1659" s="42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H1659" s="42"/>
      <c r="BI1659" s="42"/>
      <c r="BJ1659" s="42"/>
      <c r="BK1659" s="42"/>
      <c r="BL1659" s="42"/>
      <c r="BM1659" s="42"/>
      <c r="BN1659" s="42"/>
      <c r="BO1659" s="42"/>
      <c r="BP1659" s="42"/>
      <c r="BQ1659" s="42"/>
      <c r="BR1659" s="42"/>
      <c r="BS1659" s="42"/>
      <c r="BT1659" s="42"/>
      <c r="BU1659" s="42"/>
      <c r="BV1659" s="42"/>
      <c r="BW1659" s="42"/>
      <c r="BX1659" s="42"/>
      <c r="BY1659" s="42"/>
      <c r="BZ1659" s="42"/>
      <c r="CA1659" s="42"/>
      <c r="CB1659" s="42"/>
      <c r="CC1659" s="42"/>
      <c r="CD1659" s="42"/>
      <c r="CE1659" s="42"/>
      <c r="CF1659" s="42"/>
      <c r="CG1659" s="42"/>
      <c r="CH1659" s="42"/>
      <c r="CI1659" s="42"/>
      <c r="CJ1659" s="42"/>
      <c r="CK1659" s="42"/>
      <c r="CL1659" s="42"/>
      <c r="CM1659" s="42"/>
      <c r="CN1659" s="42"/>
      <c r="CO1659" s="42"/>
      <c r="CP1659" s="42"/>
      <c r="CQ1659" s="42"/>
      <c r="CR1659" s="42"/>
      <c r="CS1659" s="42"/>
      <c r="CT1659" s="42"/>
      <c r="CU1659" s="42"/>
      <c r="CV1659" s="42"/>
    </row>
    <row r="1660" spans="1:100" x14ac:dyDescent="0.45">
      <c r="A1660" s="42"/>
      <c r="B1660" s="42"/>
      <c r="C1660" s="42"/>
      <c r="D1660" s="42"/>
      <c r="E1660" s="42"/>
      <c r="F1660" s="42"/>
      <c r="G1660" s="42"/>
      <c r="H1660" s="42"/>
      <c r="I1660" s="42"/>
      <c r="J1660" s="42"/>
      <c r="K1660" s="42"/>
      <c r="L1660" s="42"/>
      <c r="M1660" s="42"/>
      <c r="N1660" s="42"/>
      <c r="O1660" s="42"/>
      <c r="P1660" s="42"/>
      <c r="Q1660" s="42"/>
      <c r="R1660" s="42"/>
      <c r="S1660" s="42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H1660" s="42"/>
      <c r="BI1660" s="42"/>
      <c r="BJ1660" s="42"/>
      <c r="BK1660" s="42"/>
      <c r="BL1660" s="42"/>
      <c r="BM1660" s="42"/>
      <c r="BN1660" s="42"/>
      <c r="BO1660" s="42"/>
      <c r="BP1660" s="42"/>
      <c r="BQ1660" s="42"/>
      <c r="BR1660" s="42"/>
      <c r="BS1660" s="42"/>
      <c r="BT1660" s="42"/>
      <c r="BU1660" s="42"/>
      <c r="BV1660" s="42"/>
      <c r="BW1660" s="42"/>
      <c r="BX1660" s="42"/>
      <c r="BY1660" s="42"/>
      <c r="BZ1660" s="42"/>
      <c r="CA1660" s="42"/>
      <c r="CB1660" s="42"/>
      <c r="CC1660" s="42"/>
      <c r="CD1660" s="42"/>
      <c r="CE1660" s="42"/>
      <c r="CF1660" s="42"/>
      <c r="CG1660" s="42"/>
      <c r="CH1660" s="42"/>
      <c r="CI1660" s="42"/>
      <c r="CJ1660" s="42"/>
      <c r="CK1660" s="42"/>
      <c r="CL1660" s="42"/>
      <c r="CM1660" s="42"/>
      <c r="CN1660" s="42"/>
      <c r="CO1660" s="42"/>
      <c r="CP1660" s="42"/>
      <c r="CQ1660" s="42"/>
      <c r="CR1660" s="42"/>
      <c r="CS1660" s="42"/>
      <c r="CT1660" s="42"/>
      <c r="CU1660" s="42"/>
      <c r="CV1660" s="42"/>
    </row>
    <row r="1661" spans="1:100" x14ac:dyDescent="0.45">
      <c r="A1661" s="42"/>
      <c r="B1661" s="42"/>
      <c r="C1661" s="42"/>
      <c r="D1661" s="42"/>
      <c r="E1661" s="42"/>
      <c r="F1661" s="42"/>
      <c r="G1661" s="42"/>
      <c r="H1661" s="42"/>
      <c r="I1661" s="42"/>
      <c r="J1661" s="42"/>
      <c r="K1661" s="42"/>
      <c r="L1661" s="42"/>
      <c r="M1661" s="42"/>
      <c r="N1661" s="42"/>
      <c r="O1661" s="42"/>
      <c r="P1661" s="42"/>
      <c r="Q1661" s="42"/>
      <c r="R1661" s="42"/>
      <c r="S1661" s="42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H1661" s="42"/>
      <c r="BI1661" s="42"/>
      <c r="BJ1661" s="42"/>
      <c r="BK1661" s="42"/>
      <c r="BL1661" s="42"/>
      <c r="BM1661" s="42"/>
      <c r="BN1661" s="42"/>
      <c r="BO1661" s="42"/>
      <c r="BP1661" s="42"/>
      <c r="BQ1661" s="42"/>
      <c r="BR1661" s="42"/>
      <c r="BS1661" s="42"/>
      <c r="BT1661" s="42"/>
      <c r="BU1661" s="42"/>
      <c r="BV1661" s="42"/>
      <c r="BW1661" s="42"/>
      <c r="BX1661" s="42"/>
      <c r="BY1661" s="42"/>
      <c r="BZ1661" s="42"/>
      <c r="CA1661" s="42"/>
      <c r="CB1661" s="42"/>
      <c r="CC1661" s="42"/>
      <c r="CD1661" s="42"/>
      <c r="CE1661" s="42"/>
      <c r="CF1661" s="42"/>
      <c r="CG1661" s="42"/>
      <c r="CH1661" s="42"/>
      <c r="CI1661" s="42"/>
      <c r="CJ1661" s="42"/>
      <c r="CK1661" s="42"/>
      <c r="CL1661" s="42"/>
      <c r="CM1661" s="42"/>
      <c r="CN1661" s="42"/>
      <c r="CO1661" s="42"/>
      <c r="CP1661" s="42"/>
      <c r="CQ1661" s="42"/>
      <c r="CR1661" s="42"/>
      <c r="CS1661" s="42"/>
      <c r="CT1661" s="42"/>
      <c r="CU1661" s="42"/>
      <c r="CV1661" s="42"/>
    </row>
    <row r="1662" spans="1:100" x14ac:dyDescent="0.45">
      <c r="A1662" s="42"/>
      <c r="B1662" s="42"/>
      <c r="C1662" s="42"/>
      <c r="D1662" s="42"/>
      <c r="E1662" s="42"/>
      <c r="F1662" s="42"/>
      <c r="G1662" s="42"/>
      <c r="H1662" s="42"/>
      <c r="I1662" s="42"/>
      <c r="J1662" s="42"/>
      <c r="K1662" s="42"/>
      <c r="L1662" s="42"/>
      <c r="M1662" s="42"/>
      <c r="N1662" s="42"/>
      <c r="O1662" s="42"/>
      <c r="P1662" s="42"/>
      <c r="Q1662" s="42"/>
      <c r="R1662" s="42"/>
      <c r="S1662" s="42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H1662" s="42"/>
      <c r="BI1662" s="42"/>
      <c r="BJ1662" s="42"/>
      <c r="BK1662" s="42"/>
      <c r="BL1662" s="42"/>
      <c r="BM1662" s="42"/>
      <c r="BN1662" s="42"/>
      <c r="BO1662" s="42"/>
      <c r="BP1662" s="42"/>
      <c r="BQ1662" s="42"/>
      <c r="BR1662" s="42"/>
      <c r="BS1662" s="42"/>
      <c r="BT1662" s="42"/>
      <c r="BU1662" s="42"/>
      <c r="BV1662" s="42"/>
      <c r="BW1662" s="42"/>
      <c r="BX1662" s="42"/>
      <c r="BY1662" s="42"/>
      <c r="BZ1662" s="42"/>
      <c r="CA1662" s="42"/>
      <c r="CB1662" s="42"/>
      <c r="CC1662" s="42"/>
      <c r="CD1662" s="42"/>
      <c r="CE1662" s="42"/>
      <c r="CF1662" s="42"/>
      <c r="CG1662" s="42"/>
      <c r="CH1662" s="42"/>
      <c r="CI1662" s="42"/>
      <c r="CJ1662" s="42"/>
      <c r="CK1662" s="42"/>
      <c r="CL1662" s="42"/>
      <c r="CM1662" s="42"/>
      <c r="CN1662" s="42"/>
      <c r="CO1662" s="42"/>
      <c r="CP1662" s="42"/>
      <c r="CQ1662" s="42"/>
      <c r="CR1662" s="42"/>
      <c r="CS1662" s="42"/>
      <c r="CT1662" s="42"/>
      <c r="CU1662" s="42"/>
      <c r="CV1662" s="42"/>
    </row>
    <row r="1663" spans="1:100" x14ac:dyDescent="0.45">
      <c r="A1663" s="42"/>
      <c r="B1663" s="42"/>
      <c r="C1663" s="42"/>
      <c r="D1663" s="42"/>
      <c r="E1663" s="42"/>
      <c r="F1663" s="42"/>
      <c r="G1663" s="42"/>
      <c r="H1663" s="42"/>
      <c r="I1663" s="42"/>
      <c r="J1663" s="42"/>
      <c r="K1663" s="42"/>
      <c r="L1663" s="42"/>
      <c r="M1663" s="42"/>
      <c r="N1663" s="42"/>
      <c r="O1663" s="42"/>
      <c r="P1663" s="42"/>
      <c r="Q1663" s="42"/>
      <c r="R1663" s="42"/>
      <c r="S1663" s="42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H1663" s="42"/>
      <c r="BI1663" s="42"/>
      <c r="BJ1663" s="42"/>
      <c r="BK1663" s="42"/>
      <c r="BL1663" s="42"/>
      <c r="BM1663" s="42"/>
      <c r="BN1663" s="42"/>
      <c r="BO1663" s="42"/>
      <c r="BP1663" s="42"/>
      <c r="BQ1663" s="42"/>
      <c r="BR1663" s="42"/>
      <c r="BS1663" s="42"/>
      <c r="BT1663" s="42"/>
      <c r="BU1663" s="42"/>
      <c r="BV1663" s="42"/>
      <c r="BW1663" s="42"/>
      <c r="BX1663" s="42"/>
      <c r="BY1663" s="42"/>
      <c r="BZ1663" s="42"/>
      <c r="CA1663" s="42"/>
      <c r="CB1663" s="42"/>
      <c r="CC1663" s="42"/>
      <c r="CD1663" s="42"/>
      <c r="CE1663" s="42"/>
      <c r="CF1663" s="42"/>
      <c r="CG1663" s="42"/>
      <c r="CH1663" s="42"/>
      <c r="CI1663" s="42"/>
      <c r="CJ1663" s="42"/>
      <c r="CK1663" s="42"/>
      <c r="CL1663" s="42"/>
      <c r="CM1663" s="42"/>
      <c r="CN1663" s="42"/>
      <c r="CO1663" s="42"/>
      <c r="CP1663" s="42"/>
      <c r="CQ1663" s="42"/>
      <c r="CR1663" s="42"/>
      <c r="CS1663" s="42"/>
      <c r="CT1663" s="42"/>
      <c r="CU1663" s="42"/>
      <c r="CV1663" s="42"/>
    </row>
    <row r="1664" spans="1:100" x14ac:dyDescent="0.45">
      <c r="A1664" s="42"/>
      <c r="B1664" s="42"/>
      <c r="C1664" s="42"/>
      <c r="D1664" s="42"/>
      <c r="E1664" s="42"/>
      <c r="F1664" s="42"/>
      <c r="G1664" s="42"/>
      <c r="H1664" s="42"/>
      <c r="I1664" s="42"/>
      <c r="J1664" s="42"/>
      <c r="K1664" s="42"/>
      <c r="L1664" s="42"/>
      <c r="M1664" s="42"/>
      <c r="N1664" s="42"/>
      <c r="O1664" s="42"/>
      <c r="P1664" s="42"/>
      <c r="Q1664" s="42"/>
      <c r="R1664" s="42"/>
      <c r="S1664" s="42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H1664" s="42"/>
      <c r="BI1664" s="42"/>
      <c r="BJ1664" s="42"/>
      <c r="BK1664" s="42"/>
      <c r="BL1664" s="42"/>
      <c r="BM1664" s="42"/>
      <c r="BN1664" s="42"/>
      <c r="BO1664" s="42"/>
      <c r="BP1664" s="42"/>
      <c r="BQ1664" s="42"/>
      <c r="BR1664" s="42"/>
      <c r="BS1664" s="42"/>
      <c r="BT1664" s="42"/>
      <c r="BU1664" s="42"/>
      <c r="BV1664" s="42"/>
      <c r="BW1664" s="42"/>
      <c r="BX1664" s="42"/>
      <c r="BY1664" s="42"/>
      <c r="BZ1664" s="42"/>
      <c r="CA1664" s="42"/>
      <c r="CB1664" s="42"/>
      <c r="CC1664" s="42"/>
      <c r="CD1664" s="42"/>
      <c r="CE1664" s="42"/>
      <c r="CF1664" s="42"/>
      <c r="CG1664" s="42"/>
      <c r="CH1664" s="42"/>
      <c r="CI1664" s="42"/>
      <c r="CJ1664" s="42"/>
      <c r="CK1664" s="42"/>
      <c r="CL1664" s="42"/>
      <c r="CM1664" s="42"/>
      <c r="CN1664" s="42"/>
      <c r="CO1664" s="42"/>
      <c r="CP1664" s="42"/>
      <c r="CQ1664" s="42"/>
      <c r="CR1664" s="42"/>
      <c r="CS1664" s="42"/>
      <c r="CT1664" s="42"/>
      <c r="CU1664" s="42"/>
      <c r="CV1664" s="42"/>
    </row>
    <row r="1665" spans="1:100" x14ac:dyDescent="0.45">
      <c r="A1665" s="42"/>
      <c r="B1665" s="42"/>
      <c r="C1665" s="42"/>
      <c r="D1665" s="42"/>
      <c r="E1665" s="42"/>
      <c r="F1665" s="42"/>
      <c r="G1665" s="42"/>
      <c r="H1665" s="42"/>
      <c r="I1665" s="42"/>
      <c r="J1665" s="42"/>
      <c r="K1665" s="42"/>
      <c r="L1665" s="42"/>
      <c r="M1665" s="42"/>
      <c r="N1665" s="42"/>
      <c r="O1665" s="42"/>
      <c r="P1665" s="42"/>
      <c r="Q1665" s="42"/>
      <c r="R1665" s="42"/>
      <c r="S1665" s="42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H1665" s="42"/>
      <c r="BI1665" s="42"/>
      <c r="BJ1665" s="42"/>
      <c r="BK1665" s="42"/>
      <c r="BL1665" s="42"/>
      <c r="BM1665" s="42"/>
      <c r="BN1665" s="42"/>
      <c r="BO1665" s="42"/>
      <c r="BP1665" s="42"/>
      <c r="BQ1665" s="42"/>
      <c r="BR1665" s="42"/>
      <c r="BS1665" s="42"/>
      <c r="BT1665" s="42"/>
      <c r="BU1665" s="42"/>
      <c r="BV1665" s="42"/>
      <c r="BW1665" s="42"/>
      <c r="BX1665" s="42"/>
      <c r="BY1665" s="42"/>
      <c r="BZ1665" s="42"/>
      <c r="CA1665" s="42"/>
      <c r="CB1665" s="42"/>
      <c r="CC1665" s="42"/>
      <c r="CD1665" s="42"/>
      <c r="CE1665" s="42"/>
      <c r="CF1665" s="42"/>
      <c r="CG1665" s="42"/>
      <c r="CH1665" s="42"/>
      <c r="CI1665" s="42"/>
      <c r="CJ1665" s="42"/>
      <c r="CK1665" s="42"/>
      <c r="CL1665" s="42"/>
      <c r="CM1665" s="42"/>
      <c r="CN1665" s="42"/>
      <c r="CO1665" s="42"/>
      <c r="CP1665" s="42"/>
      <c r="CQ1665" s="42"/>
      <c r="CR1665" s="42"/>
      <c r="CS1665" s="42"/>
      <c r="CT1665" s="42"/>
      <c r="CU1665" s="42"/>
      <c r="CV1665" s="42"/>
    </row>
    <row r="1666" spans="1:100" x14ac:dyDescent="0.45">
      <c r="A1666" s="42"/>
      <c r="B1666" s="42"/>
      <c r="C1666" s="42"/>
      <c r="D1666" s="42"/>
      <c r="E1666" s="42"/>
      <c r="F1666" s="42"/>
      <c r="G1666" s="42"/>
      <c r="H1666" s="42"/>
      <c r="I1666" s="42"/>
      <c r="J1666" s="42"/>
      <c r="K1666" s="42"/>
      <c r="L1666" s="42"/>
      <c r="M1666" s="42"/>
      <c r="N1666" s="42"/>
      <c r="O1666" s="42"/>
      <c r="P1666" s="42"/>
      <c r="Q1666" s="42"/>
      <c r="R1666" s="42"/>
      <c r="S1666" s="42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H1666" s="42"/>
      <c r="BI1666" s="42"/>
      <c r="BJ1666" s="42"/>
      <c r="BK1666" s="42"/>
      <c r="BL1666" s="42"/>
      <c r="BM1666" s="42"/>
      <c r="BN1666" s="42"/>
      <c r="BO1666" s="42"/>
      <c r="BP1666" s="42"/>
      <c r="BQ1666" s="42"/>
      <c r="BR1666" s="42"/>
      <c r="BS1666" s="42"/>
      <c r="BT1666" s="42"/>
      <c r="BU1666" s="42"/>
      <c r="BV1666" s="42"/>
      <c r="BW1666" s="42"/>
      <c r="BX1666" s="42"/>
      <c r="BY1666" s="42"/>
      <c r="BZ1666" s="42"/>
      <c r="CA1666" s="42"/>
      <c r="CB1666" s="42"/>
      <c r="CC1666" s="42"/>
      <c r="CD1666" s="42"/>
      <c r="CE1666" s="42"/>
      <c r="CF1666" s="42"/>
      <c r="CG1666" s="42"/>
      <c r="CH1666" s="42"/>
      <c r="CI1666" s="42"/>
      <c r="CJ1666" s="42"/>
      <c r="CK1666" s="42"/>
      <c r="CL1666" s="42"/>
      <c r="CM1666" s="42"/>
      <c r="CN1666" s="42"/>
      <c r="CO1666" s="42"/>
      <c r="CP1666" s="42"/>
      <c r="CQ1666" s="42"/>
      <c r="CR1666" s="42"/>
      <c r="CS1666" s="42"/>
      <c r="CT1666" s="42"/>
      <c r="CU1666" s="42"/>
      <c r="CV1666" s="42"/>
    </row>
    <row r="1667" spans="1:100" x14ac:dyDescent="0.45">
      <c r="A1667" s="42"/>
      <c r="B1667" s="42"/>
      <c r="C1667" s="42"/>
      <c r="D1667" s="42"/>
      <c r="E1667" s="42"/>
      <c r="F1667" s="42"/>
      <c r="G1667" s="42"/>
      <c r="H1667" s="42"/>
      <c r="I1667" s="42"/>
      <c r="J1667" s="42"/>
      <c r="K1667" s="42"/>
      <c r="L1667" s="42"/>
      <c r="M1667" s="42"/>
      <c r="N1667" s="42"/>
      <c r="O1667" s="42"/>
      <c r="P1667" s="42"/>
      <c r="Q1667" s="42"/>
      <c r="R1667" s="42"/>
      <c r="S1667" s="42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H1667" s="42"/>
      <c r="BI1667" s="42"/>
      <c r="BJ1667" s="42"/>
      <c r="BK1667" s="42"/>
      <c r="BL1667" s="42"/>
      <c r="BM1667" s="42"/>
      <c r="BN1667" s="42"/>
      <c r="BO1667" s="42"/>
      <c r="BP1667" s="42"/>
      <c r="BQ1667" s="42"/>
      <c r="BR1667" s="42"/>
      <c r="BS1667" s="42"/>
      <c r="BT1667" s="42"/>
      <c r="BU1667" s="42"/>
      <c r="BV1667" s="42"/>
      <c r="BW1667" s="42"/>
      <c r="BX1667" s="42"/>
      <c r="BY1667" s="42"/>
      <c r="BZ1667" s="42"/>
      <c r="CA1667" s="42"/>
      <c r="CB1667" s="42"/>
      <c r="CC1667" s="42"/>
      <c r="CD1667" s="42"/>
      <c r="CE1667" s="42"/>
      <c r="CF1667" s="42"/>
      <c r="CG1667" s="42"/>
      <c r="CH1667" s="42"/>
      <c r="CI1667" s="42"/>
      <c r="CJ1667" s="42"/>
      <c r="CK1667" s="42"/>
      <c r="CL1667" s="42"/>
      <c r="CM1667" s="42"/>
      <c r="CN1667" s="42"/>
      <c r="CO1667" s="42"/>
      <c r="CP1667" s="42"/>
      <c r="CQ1667" s="42"/>
      <c r="CR1667" s="42"/>
      <c r="CS1667" s="42"/>
      <c r="CT1667" s="42"/>
      <c r="CU1667" s="42"/>
      <c r="CV1667" s="42"/>
    </row>
    <row r="1668" spans="1:100" x14ac:dyDescent="0.45">
      <c r="A1668" s="42"/>
      <c r="B1668" s="42"/>
      <c r="C1668" s="42"/>
      <c r="D1668" s="42"/>
      <c r="E1668" s="42"/>
      <c r="F1668" s="42"/>
      <c r="G1668" s="42"/>
      <c r="H1668" s="42"/>
      <c r="I1668" s="42"/>
      <c r="J1668" s="42"/>
      <c r="K1668" s="42"/>
      <c r="L1668" s="42"/>
      <c r="M1668" s="42"/>
      <c r="N1668" s="42"/>
      <c r="O1668" s="42"/>
      <c r="P1668" s="42"/>
      <c r="Q1668" s="42"/>
      <c r="R1668" s="42"/>
      <c r="S1668" s="42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S1668" s="42"/>
      <c r="AT1668" s="42"/>
      <c r="AU1668" s="42"/>
      <c r="AV1668" s="42"/>
      <c r="AW1668" s="42"/>
      <c r="AX1668" s="42"/>
      <c r="AY1668" s="42"/>
      <c r="AZ1668" s="42"/>
      <c r="BA1668" s="42"/>
      <c r="BB1668" s="42"/>
      <c r="BC1668" s="42"/>
      <c r="BD1668" s="42"/>
      <c r="BE1668" s="42"/>
      <c r="BF1668" s="42"/>
      <c r="BG1668" s="42"/>
      <c r="BH1668" s="42"/>
      <c r="BI1668" s="42"/>
      <c r="BJ1668" s="42"/>
      <c r="BK1668" s="42"/>
      <c r="BL1668" s="42"/>
      <c r="BM1668" s="42"/>
      <c r="BN1668" s="42"/>
      <c r="BO1668" s="42"/>
      <c r="BP1668" s="42"/>
      <c r="BQ1668" s="42"/>
      <c r="BR1668" s="42"/>
      <c r="BS1668" s="42"/>
      <c r="BT1668" s="42"/>
      <c r="BU1668" s="42"/>
      <c r="BV1668" s="42"/>
      <c r="BW1668" s="42"/>
      <c r="BX1668" s="42"/>
      <c r="BY1668" s="42"/>
      <c r="BZ1668" s="42"/>
      <c r="CA1668" s="42"/>
      <c r="CB1668" s="42"/>
      <c r="CC1668" s="42"/>
      <c r="CD1668" s="42"/>
      <c r="CE1668" s="42"/>
      <c r="CF1668" s="42"/>
      <c r="CG1668" s="42"/>
      <c r="CH1668" s="42"/>
      <c r="CI1668" s="42"/>
      <c r="CJ1668" s="42"/>
      <c r="CK1668" s="42"/>
      <c r="CL1668" s="42"/>
      <c r="CM1668" s="42"/>
      <c r="CN1668" s="42"/>
      <c r="CO1668" s="42"/>
      <c r="CP1668" s="42"/>
      <c r="CQ1668" s="42"/>
      <c r="CR1668" s="42"/>
      <c r="CS1668" s="42"/>
      <c r="CT1668" s="42"/>
      <c r="CU1668" s="42"/>
      <c r="CV1668" s="42"/>
    </row>
    <row r="1669" spans="1:100" x14ac:dyDescent="0.45">
      <c r="A1669" s="42"/>
      <c r="B1669" s="42"/>
      <c r="C1669" s="42"/>
      <c r="D1669" s="42"/>
      <c r="E1669" s="42"/>
      <c r="F1669" s="42"/>
      <c r="G1669" s="42"/>
      <c r="H1669" s="42"/>
      <c r="I1669" s="42"/>
      <c r="J1669" s="42"/>
      <c r="K1669" s="42"/>
      <c r="L1669" s="42"/>
      <c r="M1669" s="42"/>
      <c r="N1669" s="42"/>
      <c r="O1669" s="42"/>
      <c r="P1669" s="42"/>
      <c r="Q1669" s="42"/>
      <c r="R1669" s="42"/>
      <c r="S1669" s="42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H1669" s="42"/>
      <c r="BI1669" s="42"/>
      <c r="BJ1669" s="42"/>
      <c r="BK1669" s="42"/>
      <c r="BL1669" s="42"/>
      <c r="BM1669" s="42"/>
      <c r="BN1669" s="42"/>
      <c r="BO1669" s="42"/>
      <c r="BP1669" s="42"/>
      <c r="BQ1669" s="42"/>
      <c r="BR1669" s="42"/>
      <c r="BS1669" s="42"/>
      <c r="BT1669" s="42"/>
      <c r="BU1669" s="42"/>
      <c r="BV1669" s="42"/>
      <c r="BW1669" s="42"/>
      <c r="BX1669" s="42"/>
      <c r="BY1669" s="42"/>
      <c r="BZ1669" s="42"/>
      <c r="CA1669" s="42"/>
      <c r="CB1669" s="42"/>
      <c r="CC1669" s="42"/>
      <c r="CD1669" s="42"/>
      <c r="CE1669" s="42"/>
      <c r="CF1669" s="42"/>
      <c r="CG1669" s="42"/>
      <c r="CH1669" s="42"/>
      <c r="CI1669" s="42"/>
      <c r="CJ1669" s="42"/>
      <c r="CK1669" s="42"/>
      <c r="CL1669" s="42"/>
      <c r="CM1669" s="42"/>
      <c r="CN1669" s="42"/>
      <c r="CO1669" s="42"/>
      <c r="CP1669" s="42"/>
      <c r="CQ1669" s="42"/>
      <c r="CR1669" s="42"/>
      <c r="CS1669" s="42"/>
      <c r="CT1669" s="42"/>
      <c r="CU1669" s="42"/>
      <c r="CV1669" s="42"/>
    </row>
    <row r="1670" spans="1:100" x14ac:dyDescent="0.45">
      <c r="A1670" s="42"/>
      <c r="B1670" s="42"/>
      <c r="C1670" s="42"/>
      <c r="D1670" s="42"/>
      <c r="E1670" s="42"/>
      <c r="F1670" s="42"/>
      <c r="G1670" s="42"/>
      <c r="H1670" s="42"/>
      <c r="I1670" s="42"/>
      <c r="J1670" s="42"/>
      <c r="K1670" s="42"/>
      <c r="L1670" s="42"/>
      <c r="M1670" s="42"/>
      <c r="N1670" s="42"/>
      <c r="O1670" s="42"/>
      <c r="P1670" s="42"/>
      <c r="Q1670" s="42"/>
      <c r="R1670" s="42"/>
      <c r="S1670" s="42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H1670" s="42"/>
      <c r="BI1670" s="42"/>
      <c r="BJ1670" s="42"/>
      <c r="BK1670" s="42"/>
      <c r="BL1670" s="42"/>
      <c r="BM1670" s="42"/>
      <c r="BN1670" s="42"/>
      <c r="BO1670" s="42"/>
      <c r="BP1670" s="42"/>
      <c r="BQ1670" s="42"/>
      <c r="BR1670" s="42"/>
      <c r="BS1670" s="42"/>
      <c r="BT1670" s="42"/>
      <c r="BU1670" s="42"/>
      <c r="BV1670" s="42"/>
      <c r="BW1670" s="42"/>
      <c r="BX1670" s="42"/>
      <c r="BY1670" s="42"/>
      <c r="BZ1670" s="42"/>
      <c r="CA1670" s="42"/>
      <c r="CB1670" s="42"/>
      <c r="CC1670" s="42"/>
      <c r="CD1670" s="42"/>
      <c r="CE1670" s="42"/>
      <c r="CF1670" s="42"/>
      <c r="CG1670" s="42"/>
      <c r="CH1670" s="42"/>
      <c r="CI1670" s="42"/>
      <c r="CJ1670" s="42"/>
      <c r="CK1670" s="42"/>
      <c r="CL1670" s="42"/>
      <c r="CM1670" s="42"/>
      <c r="CN1670" s="42"/>
      <c r="CO1670" s="42"/>
      <c r="CP1670" s="42"/>
      <c r="CQ1670" s="42"/>
      <c r="CR1670" s="42"/>
      <c r="CS1670" s="42"/>
      <c r="CT1670" s="42"/>
      <c r="CU1670" s="42"/>
      <c r="CV1670" s="42"/>
    </row>
    <row r="1671" spans="1:100" x14ac:dyDescent="0.45">
      <c r="A1671" s="42"/>
      <c r="B1671" s="42"/>
      <c r="C1671" s="42"/>
      <c r="D1671" s="42"/>
      <c r="E1671" s="42"/>
      <c r="F1671" s="42"/>
      <c r="G1671" s="42"/>
      <c r="H1671" s="42"/>
      <c r="I1671" s="42"/>
      <c r="J1671" s="42"/>
      <c r="K1671" s="42"/>
      <c r="L1671" s="42"/>
      <c r="M1671" s="42"/>
      <c r="N1671" s="42"/>
      <c r="O1671" s="42"/>
      <c r="P1671" s="42"/>
      <c r="Q1671" s="42"/>
      <c r="R1671" s="42"/>
      <c r="S1671" s="42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S1671" s="42"/>
      <c r="AT1671" s="42"/>
      <c r="AU1671" s="42"/>
      <c r="AV1671" s="42"/>
      <c r="AW1671" s="42"/>
      <c r="AX1671" s="42"/>
      <c r="AY1671" s="42"/>
      <c r="AZ1671" s="42"/>
      <c r="BA1671" s="42"/>
      <c r="BB1671" s="42"/>
      <c r="BC1671" s="42"/>
      <c r="BD1671" s="42"/>
      <c r="BE1671" s="42"/>
      <c r="BF1671" s="42"/>
      <c r="BG1671" s="42"/>
      <c r="BH1671" s="42"/>
      <c r="BI1671" s="42"/>
      <c r="BJ1671" s="42"/>
      <c r="BK1671" s="42"/>
      <c r="BL1671" s="42"/>
      <c r="BM1671" s="42"/>
      <c r="BN1671" s="42"/>
      <c r="BO1671" s="42"/>
      <c r="BP1671" s="42"/>
      <c r="BQ1671" s="42"/>
      <c r="BR1671" s="42"/>
      <c r="BS1671" s="42"/>
      <c r="BT1671" s="42"/>
      <c r="BU1671" s="42"/>
      <c r="BV1671" s="42"/>
      <c r="BW1671" s="42"/>
      <c r="BX1671" s="42"/>
      <c r="BY1671" s="42"/>
      <c r="BZ1671" s="42"/>
      <c r="CA1671" s="42"/>
      <c r="CB1671" s="42"/>
      <c r="CC1671" s="42"/>
      <c r="CD1671" s="42"/>
      <c r="CE1671" s="42"/>
      <c r="CF1671" s="42"/>
      <c r="CG1671" s="42"/>
      <c r="CH1671" s="42"/>
      <c r="CI1671" s="42"/>
      <c r="CJ1671" s="42"/>
      <c r="CK1671" s="42"/>
      <c r="CL1671" s="42"/>
      <c r="CM1671" s="42"/>
      <c r="CN1671" s="42"/>
      <c r="CO1671" s="42"/>
      <c r="CP1671" s="42"/>
      <c r="CQ1671" s="42"/>
      <c r="CR1671" s="42"/>
      <c r="CS1671" s="42"/>
      <c r="CT1671" s="42"/>
      <c r="CU1671" s="42"/>
      <c r="CV1671" s="42"/>
    </row>
    <row r="1672" spans="1:100" x14ac:dyDescent="0.45">
      <c r="A1672" s="42"/>
      <c r="B1672" s="42"/>
      <c r="C1672" s="42"/>
      <c r="D1672" s="42"/>
      <c r="E1672" s="42"/>
      <c r="F1672" s="42"/>
      <c r="G1672" s="42"/>
      <c r="H1672" s="42"/>
      <c r="I1672" s="42"/>
      <c r="J1672" s="42"/>
      <c r="K1672" s="42"/>
      <c r="L1672" s="42"/>
      <c r="M1672" s="42"/>
      <c r="N1672" s="42"/>
      <c r="O1672" s="42"/>
      <c r="P1672" s="42"/>
      <c r="Q1672" s="42"/>
      <c r="R1672" s="42"/>
      <c r="S1672" s="42"/>
      <c r="T1672" s="42"/>
      <c r="U1672" s="42"/>
      <c r="V1672" s="42"/>
      <c r="W1672" s="42"/>
      <c r="X1672" s="42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S1672" s="42"/>
      <c r="AT1672" s="42"/>
      <c r="AU1672" s="42"/>
      <c r="AV1672" s="42"/>
      <c r="AW1672" s="42"/>
      <c r="AX1672" s="42"/>
      <c r="AY1672" s="42"/>
      <c r="AZ1672" s="42"/>
      <c r="BA1672" s="42"/>
      <c r="BB1672" s="42"/>
      <c r="BC1672" s="42"/>
      <c r="BD1672" s="42"/>
      <c r="BE1672" s="42"/>
      <c r="BF1672" s="42"/>
      <c r="BG1672" s="42"/>
      <c r="BH1672" s="42"/>
      <c r="BI1672" s="42"/>
      <c r="BJ1672" s="42"/>
      <c r="BK1672" s="42"/>
      <c r="BL1672" s="42"/>
      <c r="BM1672" s="42"/>
      <c r="BN1672" s="42"/>
      <c r="BO1672" s="42"/>
      <c r="BP1672" s="42"/>
      <c r="BQ1672" s="42"/>
      <c r="BR1672" s="42"/>
      <c r="BS1672" s="42"/>
      <c r="BT1672" s="42"/>
      <c r="BU1672" s="42"/>
      <c r="BV1672" s="42"/>
      <c r="BW1672" s="42"/>
      <c r="BX1672" s="42"/>
      <c r="BY1672" s="42"/>
      <c r="BZ1672" s="42"/>
      <c r="CA1672" s="42"/>
      <c r="CB1672" s="42"/>
      <c r="CC1672" s="42"/>
      <c r="CD1672" s="42"/>
      <c r="CE1672" s="42"/>
      <c r="CF1672" s="42"/>
      <c r="CG1672" s="42"/>
      <c r="CH1672" s="42"/>
      <c r="CI1672" s="42"/>
      <c r="CJ1672" s="42"/>
      <c r="CK1672" s="42"/>
      <c r="CL1672" s="42"/>
      <c r="CM1672" s="42"/>
      <c r="CN1672" s="42"/>
      <c r="CO1672" s="42"/>
      <c r="CP1672" s="42"/>
      <c r="CQ1672" s="42"/>
      <c r="CR1672" s="42"/>
      <c r="CS1672" s="42"/>
      <c r="CT1672" s="42"/>
      <c r="CU1672" s="42"/>
      <c r="CV1672" s="42"/>
    </row>
    <row r="1673" spans="1:100" x14ac:dyDescent="0.45">
      <c r="A1673" s="42"/>
      <c r="B1673" s="42"/>
      <c r="C1673" s="42"/>
      <c r="D1673" s="42"/>
      <c r="E1673" s="42"/>
      <c r="F1673" s="42"/>
      <c r="G1673" s="42"/>
      <c r="H1673" s="42"/>
      <c r="I1673" s="42"/>
      <c r="J1673" s="42"/>
      <c r="K1673" s="42"/>
      <c r="L1673" s="42"/>
      <c r="M1673" s="42"/>
      <c r="N1673" s="42"/>
      <c r="O1673" s="42"/>
      <c r="P1673" s="42"/>
      <c r="Q1673" s="42"/>
      <c r="R1673" s="42"/>
      <c r="S1673" s="42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H1673" s="42"/>
      <c r="BI1673" s="42"/>
      <c r="BJ1673" s="42"/>
      <c r="BK1673" s="42"/>
      <c r="BL1673" s="42"/>
      <c r="BM1673" s="42"/>
      <c r="BN1673" s="42"/>
      <c r="BO1673" s="42"/>
      <c r="BP1673" s="42"/>
      <c r="BQ1673" s="42"/>
      <c r="BR1673" s="42"/>
      <c r="BS1673" s="42"/>
      <c r="BT1673" s="42"/>
      <c r="BU1673" s="42"/>
      <c r="BV1673" s="42"/>
      <c r="BW1673" s="42"/>
      <c r="BX1673" s="42"/>
      <c r="BY1673" s="42"/>
      <c r="BZ1673" s="42"/>
      <c r="CA1673" s="42"/>
      <c r="CB1673" s="42"/>
      <c r="CC1673" s="42"/>
      <c r="CD1673" s="42"/>
      <c r="CE1673" s="42"/>
      <c r="CF1673" s="42"/>
      <c r="CG1673" s="42"/>
      <c r="CH1673" s="42"/>
      <c r="CI1673" s="42"/>
      <c r="CJ1673" s="42"/>
      <c r="CK1673" s="42"/>
      <c r="CL1673" s="42"/>
      <c r="CM1673" s="42"/>
      <c r="CN1673" s="42"/>
      <c r="CO1673" s="42"/>
      <c r="CP1673" s="42"/>
      <c r="CQ1673" s="42"/>
      <c r="CR1673" s="42"/>
      <c r="CS1673" s="42"/>
      <c r="CT1673" s="42"/>
      <c r="CU1673" s="42"/>
      <c r="CV1673" s="42"/>
    </row>
    <row r="1674" spans="1:100" x14ac:dyDescent="0.45">
      <c r="A1674" s="42"/>
      <c r="B1674" s="42"/>
      <c r="C1674" s="42"/>
      <c r="D1674" s="42"/>
      <c r="E1674" s="42"/>
      <c r="F1674" s="42"/>
      <c r="G1674" s="42"/>
      <c r="H1674" s="42"/>
      <c r="I1674" s="42"/>
      <c r="J1674" s="42"/>
      <c r="K1674" s="42"/>
      <c r="L1674" s="42"/>
      <c r="M1674" s="42"/>
      <c r="N1674" s="42"/>
      <c r="O1674" s="42"/>
      <c r="P1674" s="42"/>
      <c r="Q1674" s="42"/>
      <c r="R1674" s="42"/>
      <c r="S1674" s="42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H1674" s="42"/>
      <c r="BI1674" s="42"/>
      <c r="BJ1674" s="42"/>
      <c r="BK1674" s="42"/>
      <c r="BL1674" s="42"/>
      <c r="BM1674" s="42"/>
      <c r="BN1674" s="42"/>
      <c r="BO1674" s="42"/>
      <c r="BP1674" s="42"/>
      <c r="BQ1674" s="42"/>
      <c r="BR1674" s="42"/>
      <c r="BS1674" s="42"/>
      <c r="BT1674" s="42"/>
      <c r="BU1674" s="42"/>
      <c r="BV1674" s="42"/>
      <c r="BW1674" s="42"/>
      <c r="BX1674" s="42"/>
      <c r="BY1674" s="42"/>
      <c r="BZ1674" s="42"/>
      <c r="CA1674" s="42"/>
      <c r="CB1674" s="42"/>
      <c r="CC1674" s="42"/>
      <c r="CD1674" s="42"/>
      <c r="CE1674" s="42"/>
      <c r="CF1674" s="42"/>
      <c r="CG1674" s="42"/>
      <c r="CH1674" s="42"/>
      <c r="CI1674" s="42"/>
      <c r="CJ1674" s="42"/>
      <c r="CK1674" s="42"/>
      <c r="CL1674" s="42"/>
      <c r="CM1674" s="42"/>
      <c r="CN1674" s="42"/>
      <c r="CO1674" s="42"/>
      <c r="CP1674" s="42"/>
      <c r="CQ1674" s="42"/>
      <c r="CR1674" s="42"/>
      <c r="CS1674" s="42"/>
      <c r="CT1674" s="42"/>
      <c r="CU1674" s="42"/>
      <c r="CV1674" s="42"/>
    </row>
    <row r="1675" spans="1:100" x14ac:dyDescent="0.45">
      <c r="A1675" s="42"/>
      <c r="B1675" s="42"/>
      <c r="C1675" s="42"/>
      <c r="D1675" s="42"/>
      <c r="E1675" s="42"/>
      <c r="F1675" s="42"/>
      <c r="G1675" s="42"/>
      <c r="H1675" s="42"/>
      <c r="I1675" s="42"/>
      <c r="J1675" s="42"/>
      <c r="K1675" s="42"/>
      <c r="L1675" s="42"/>
      <c r="M1675" s="42"/>
      <c r="N1675" s="42"/>
      <c r="O1675" s="42"/>
      <c r="P1675" s="42"/>
      <c r="Q1675" s="42"/>
      <c r="R1675" s="42"/>
      <c r="S1675" s="42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H1675" s="42"/>
      <c r="BI1675" s="42"/>
      <c r="BJ1675" s="42"/>
      <c r="BK1675" s="42"/>
      <c r="BL1675" s="42"/>
      <c r="BM1675" s="42"/>
      <c r="BN1675" s="42"/>
      <c r="BO1675" s="42"/>
      <c r="BP1675" s="42"/>
      <c r="BQ1675" s="42"/>
      <c r="BR1675" s="42"/>
      <c r="BS1675" s="42"/>
      <c r="BT1675" s="42"/>
      <c r="BU1675" s="42"/>
      <c r="BV1675" s="42"/>
      <c r="BW1675" s="42"/>
      <c r="BX1675" s="42"/>
      <c r="BY1675" s="42"/>
      <c r="BZ1675" s="42"/>
      <c r="CA1675" s="42"/>
      <c r="CB1675" s="42"/>
      <c r="CC1675" s="42"/>
      <c r="CD1675" s="42"/>
      <c r="CE1675" s="42"/>
      <c r="CF1675" s="42"/>
      <c r="CG1675" s="42"/>
      <c r="CH1675" s="42"/>
      <c r="CI1675" s="42"/>
      <c r="CJ1675" s="42"/>
      <c r="CK1675" s="42"/>
      <c r="CL1675" s="42"/>
      <c r="CM1675" s="42"/>
      <c r="CN1675" s="42"/>
      <c r="CO1675" s="42"/>
      <c r="CP1675" s="42"/>
      <c r="CQ1675" s="42"/>
      <c r="CR1675" s="42"/>
      <c r="CS1675" s="42"/>
      <c r="CT1675" s="42"/>
      <c r="CU1675" s="42"/>
      <c r="CV1675" s="42"/>
    </row>
    <row r="1676" spans="1:100" x14ac:dyDescent="0.45">
      <c r="A1676" s="42"/>
      <c r="B1676" s="42"/>
      <c r="C1676" s="42"/>
      <c r="D1676" s="42"/>
      <c r="E1676" s="42"/>
      <c r="F1676" s="42"/>
      <c r="G1676" s="42"/>
      <c r="H1676" s="42"/>
      <c r="I1676" s="42"/>
      <c r="J1676" s="42"/>
      <c r="K1676" s="42"/>
      <c r="L1676" s="42"/>
      <c r="M1676" s="42"/>
      <c r="N1676" s="42"/>
      <c r="O1676" s="42"/>
      <c r="P1676" s="42"/>
      <c r="Q1676" s="42"/>
      <c r="R1676" s="42"/>
      <c r="S1676" s="42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S1676" s="42"/>
      <c r="AT1676" s="42"/>
      <c r="AU1676" s="42"/>
      <c r="AV1676" s="42"/>
      <c r="AW1676" s="42"/>
      <c r="AX1676" s="42"/>
      <c r="AY1676" s="42"/>
      <c r="AZ1676" s="42"/>
      <c r="BA1676" s="42"/>
      <c r="BB1676" s="42"/>
      <c r="BC1676" s="42"/>
      <c r="BD1676" s="42"/>
      <c r="BE1676" s="42"/>
      <c r="BF1676" s="42"/>
      <c r="BG1676" s="42"/>
      <c r="BH1676" s="42"/>
      <c r="BI1676" s="42"/>
      <c r="BJ1676" s="42"/>
      <c r="BK1676" s="42"/>
      <c r="BL1676" s="42"/>
      <c r="BM1676" s="42"/>
      <c r="BN1676" s="42"/>
      <c r="BO1676" s="42"/>
      <c r="BP1676" s="42"/>
      <c r="BQ1676" s="42"/>
      <c r="BR1676" s="42"/>
      <c r="BS1676" s="42"/>
      <c r="BT1676" s="42"/>
      <c r="BU1676" s="42"/>
      <c r="BV1676" s="42"/>
      <c r="BW1676" s="42"/>
      <c r="BX1676" s="42"/>
      <c r="BY1676" s="42"/>
      <c r="BZ1676" s="42"/>
      <c r="CA1676" s="42"/>
      <c r="CB1676" s="42"/>
      <c r="CC1676" s="42"/>
      <c r="CD1676" s="42"/>
      <c r="CE1676" s="42"/>
      <c r="CF1676" s="42"/>
      <c r="CG1676" s="42"/>
      <c r="CH1676" s="42"/>
      <c r="CI1676" s="42"/>
      <c r="CJ1676" s="42"/>
      <c r="CK1676" s="42"/>
      <c r="CL1676" s="42"/>
      <c r="CM1676" s="42"/>
      <c r="CN1676" s="42"/>
      <c r="CO1676" s="42"/>
      <c r="CP1676" s="42"/>
      <c r="CQ1676" s="42"/>
      <c r="CR1676" s="42"/>
      <c r="CS1676" s="42"/>
      <c r="CT1676" s="42"/>
      <c r="CU1676" s="42"/>
      <c r="CV1676" s="42"/>
    </row>
    <row r="1677" spans="1:100" x14ac:dyDescent="0.45">
      <c r="A1677" s="42"/>
      <c r="B1677" s="42"/>
      <c r="C1677" s="42"/>
      <c r="D1677" s="42"/>
      <c r="E1677" s="42"/>
      <c r="F1677" s="42"/>
      <c r="G1677" s="42"/>
      <c r="H1677" s="42"/>
      <c r="I1677" s="42"/>
      <c r="J1677" s="42"/>
      <c r="K1677" s="42"/>
      <c r="L1677" s="42"/>
      <c r="M1677" s="42"/>
      <c r="N1677" s="42"/>
      <c r="O1677" s="42"/>
      <c r="P1677" s="42"/>
      <c r="Q1677" s="42"/>
      <c r="R1677" s="42"/>
      <c r="S1677" s="42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S1677" s="42"/>
      <c r="AT1677" s="42"/>
      <c r="AU1677" s="42"/>
      <c r="AV1677" s="42"/>
      <c r="AW1677" s="42"/>
      <c r="AX1677" s="42"/>
      <c r="AY1677" s="42"/>
      <c r="AZ1677" s="42"/>
      <c r="BA1677" s="42"/>
      <c r="BB1677" s="42"/>
      <c r="BC1677" s="42"/>
      <c r="BD1677" s="42"/>
      <c r="BE1677" s="42"/>
      <c r="BF1677" s="42"/>
      <c r="BG1677" s="42"/>
      <c r="BH1677" s="42"/>
      <c r="BI1677" s="42"/>
      <c r="BJ1677" s="42"/>
      <c r="BK1677" s="42"/>
      <c r="BL1677" s="42"/>
      <c r="BM1677" s="42"/>
      <c r="BN1677" s="42"/>
      <c r="BO1677" s="42"/>
      <c r="BP1677" s="42"/>
      <c r="BQ1677" s="42"/>
      <c r="BR1677" s="42"/>
      <c r="BS1677" s="42"/>
      <c r="BT1677" s="42"/>
      <c r="BU1677" s="42"/>
      <c r="BV1677" s="42"/>
      <c r="BW1677" s="42"/>
      <c r="BX1677" s="42"/>
      <c r="BY1677" s="42"/>
      <c r="BZ1677" s="42"/>
      <c r="CA1677" s="42"/>
      <c r="CB1677" s="42"/>
      <c r="CC1677" s="42"/>
      <c r="CD1677" s="42"/>
      <c r="CE1677" s="42"/>
      <c r="CF1677" s="42"/>
      <c r="CG1677" s="42"/>
      <c r="CH1677" s="42"/>
      <c r="CI1677" s="42"/>
      <c r="CJ1677" s="42"/>
      <c r="CK1677" s="42"/>
      <c r="CL1677" s="42"/>
      <c r="CM1677" s="42"/>
      <c r="CN1677" s="42"/>
      <c r="CO1677" s="42"/>
      <c r="CP1677" s="42"/>
      <c r="CQ1677" s="42"/>
      <c r="CR1677" s="42"/>
      <c r="CS1677" s="42"/>
      <c r="CT1677" s="42"/>
      <c r="CU1677" s="42"/>
      <c r="CV1677" s="42"/>
    </row>
    <row r="1678" spans="1:100" x14ac:dyDescent="0.45">
      <c r="A1678" s="42"/>
      <c r="B1678" s="42"/>
      <c r="C1678" s="42"/>
      <c r="D1678" s="42"/>
      <c r="E1678" s="42"/>
      <c r="F1678" s="42"/>
      <c r="G1678" s="42"/>
      <c r="H1678" s="42"/>
      <c r="I1678" s="42"/>
      <c r="J1678" s="42"/>
      <c r="K1678" s="42"/>
      <c r="L1678" s="42"/>
      <c r="M1678" s="42"/>
      <c r="N1678" s="42"/>
      <c r="O1678" s="42"/>
      <c r="P1678" s="42"/>
      <c r="Q1678" s="42"/>
      <c r="R1678" s="42"/>
      <c r="S1678" s="42"/>
      <c r="T1678" s="42"/>
      <c r="U1678" s="42"/>
      <c r="V1678" s="42"/>
      <c r="W1678" s="42"/>
      <c r="X1678" s="42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S1678" s="42"/>
      <c r="AT1678" s="42"/>
      <c r="AU1678" s="42"/>
      <c r="AV1678" s="42"/>
      <c r="AW1678" s="42"/>
      <c r="AX1678" s="42"/>
      <c r="AY1678" s="42"/>
      <c r="AZ1678" s="42"/>
      <c r="BA1678" s="42"/>
      <c r="BB1678" s="42"/>
      <c r="BC1678" s="42"/>
      <c r="BD1678" s="42"/>
      <c r="BE1678" s="42"/>
      <c r="BF1678" s="42"/>
      <c r="BG1678" s="42"/>
      <c r="BH1678" s="42"/>
      <c r="BI1678" s="42"/>
      <c r="BJ1678" s="42"/>
      <c r="BK1678" s="42"/>
      <c r="BL1678" s="42"/>
      <c r="BM1678" s="42"/>
      <c r="BN1678" s="42"/>
      <c r="BO1678" s="42"/>
      <c r="BP1678" s="42"/>
      <c r="BQ1678" s="42"/>
      <c r="BR1678" s="42"/>
      <c r="BS1678" s="42"/>
      <c r="BT1678" s="42"/>
      <c r="BU1678" s="42"/>
      <c r="BV1678" s="42"/>
      <c r="BW1678" s="42"/>
      <c r="BX1678" s="42"/>
      <c r="BY1678" s="42"/>
      <c r="BZ1678" s="42"/>
      <c r="CA1678" s="42"/>
      <c r="CB1678" s="42"/>
      <c r="CC1678" s="42"/>
      <c r="CD1678" s="42"/>
      <c r="CE1678" s="42"/>
      <c r="CF1678" s="42"/>
      <c r="CG1678" s="42"/>
      <c r="CH1678" s="42"/>
      <c r="CI1678" s="42"/>
      <c r="CJ1678" s="42"/>
      <c r="CK1678" s="42"/>
      <c r="CL1678" s="42"/>
      <c r="CM1678" s="42"/>
      <c r="CN1678" s="42"/>
      <c r="CO1678" s="42"/>
      <c r="CP1678" s="42"/>
      <c r="CQ1678" s="42"/>
      <c r="CR1678" s="42"/>
      <c r="CS1678" s="42"/>
      <c r="CT1678" s="42"/>
      <c r="CU1678" s="42"/>
      <c r="CV1678" s="42"/>
    </row>
    <row r="1679" spans="1:100" x14ac:dyDescent="0.45">
      <c r="A1679" s="42"/>
      <c r="B1679" s="42"/>
      <c r="C1679" s="42"/>
      <c r="D1679" s="42"/>
      <c r="E1679" s="42"/>
      <c r="F1679" s="42"/>
      <c r="G1679" s="42"/>
      <c r="H1679" s="42"/>
      <c r="I1679" s="42"/>
      <c r="J1679" s="42"/>
      <c r="K1679" s="42"/>
      <c r="L1679" s="42"/>
      <c r="M1679" s="42"/>
      <c r="N1679" s="42"/>
      <c r="O1679" s="42"/>
      <c r="P1679" s="42"/>
      <c r="Q1679" s="42"/>
      <c r="R1679" s="42"/>
      <c r="S1679" s="42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H1679" s="42"/>
      <c r="BI1679" s="42"/>
      <c r="BJ1679" s="42"/>
      <c r="BK1679" s="42"/>
      <c r="BL1679" s="42"/>
      <c r="BM1679" s="42"/>
      <c r="BN1679" s="42"/>
      <c r="BO1679" s="42"/>
      <c r="BP1679" s="42"/>
      <c r="BQ1679" s="42"/>
      <c r="BR1679" s="42"/>
      <c r="BS1679" s="42"/>
      <c r="BT1679" s="42"/>
      <c r="BU1679" s="42"/>
      <c r="BV1679" s="42"/>
      <c r="BW1679" s="42"/>
      <c r="BX1679" s="42"/>
      <c r="BY1679" s="42"/>
      <c r="BZ1679" s="42"/>
      <c r="CA1679" s="42"/>
      <c r="CB1679" s="42"/>
      <c r="CC1679" s="42"/>
      <c r="CD1679" s="42"/>
      <c r="CE1679" s="42"/>
      <c r="CF1679" s="42"/>
      <c r="CG1679" s="42"/>
      <c r="CH1679" s="42"/>
      <c r="CI1679" s="42"/>
      <c r="CJ1679" s="42"/>
      <c r="CK1679" s="42"/>
      <c r="CL1679" s="42"/>
      <c r="CM1679" s="42"/>
      <c r="CN1679" s="42"/>
      <c r="CO1679" s="42"/>
      <c r="CP1679" s="42"/>
      <c r="CQ1679" s="42"/>
      <c r="CR1679" s="42"/>
      <c r="CS1679" s="42"/>
      <c r="CT1679" s="42"/>
      <c r="CU1679" s="42"/>
      <c r="CV1679" s="42"/>
    </row>
    <row r="1680" spans="1:100" x14ac:dyDescent="0.45">
      <c r="A1680" s="42"/>
      <c r="B1680" s="42"/>
      <c r="C1680" s="42"/>
      <c r="D1680" s="42"/>
      <c r="E1680" s="42"/>
      <c r="F1680" s="42"/>
      <c r="G1680" s="42"/>
      <c r="H1680" s="42"/>
      <c r="I1680" s="42"/>
      <c r="J1680" s="42"/>
      <c r="K1680" s="42"/>
      <c r="L1680" s="42"/>
      <c r="M1680" s="42"/>
      <c r="N1680" s="42"/>
      <c r="O1680" s="42"/>
      <c r="P1680" s="42"/>
      <c r="Q1680" s="42"/>
      <c r="R1680" s="42"/>
      <c r="S1680" s="42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S1680" s="42"/>
      <c r="AT1680" s="42"/>
      <c r="AU1680" s="42"/>
      <c r="AV1680" s="42"/>
      <c r="AW1680" s="42"/>
      <c r="AX1680" s="42"/>
      <c r="AY1680" s="42"/>
      <c r="AZ1680" s="42"/>
      <c r="BA1680" s="42"/>
      <c r="BB1680" s="42"/>
      <c r="BC1680" s="42"/>
      <c r="BD1680" s="42"/>
      <c r="BE1680" s="42"/>
      <c r="BF1680" s="42"/>
      <c r="BG1680" s="42"/>
      <c r="BH1680" s="42"/>
      <c r="BI1680" s="42"/>
      <c r="BJ1680" s="42"/>
      <c r="BK1680" s="42"/>
      <c r="BL1680" s="42"/>
      <c r="BM1680" s="42"/>
      <c r="BN1680" s="42"/>
      <c r="BO1680" s="42"/>
      <c r="BP1680" s="42"/>
      <c r="BQ1680" s="42"/>
      <c r="BR1680" s="42"/>
      <c r="BS1680" s="42"/>
      <c r="BT1680" s="42"/>
      <c r="BU1680" s="42"/>
      <c r="BV1680" s="42"/>
      <c r="BW1680" s="42"/>
      <c r="BX1680" s="42"/>
      <c r="BY1680" s="42"/>
      <c r="BZ1680" s="42"/>
      <c r="CA1680" s="42"/>
      <c r="CB1680" s="42"/>
      <c r="CC1680" s="42"/>
      <c r="CD1680" s="42"/>
      <c r="CE1680" s="42"/>
      <c r="CF1680" s="42"/>
      <c r="CG1680" s="42"/>
      <c r="CH1680" s="42"/>
      <c r="CI1680" s="42"/>
      <c r="CJ1680" s="42"/>
      <c r="CK1680" s="42"/>
      <c r="CL1680" s="42"/>
      <c r="CM1680" s="42"/>
      <c r="CN1680" s="42"/>
      <c r="CO1680" s="42"/>
      <c r="CP1680" s="42"/>
      <c r="CQ1680" s="42"/>
      <c r="CR1680" s="42"/>
      <c r="CS1680" s="42"/>
      <c r="CT1680" s="42"/>
      <c r="CU1680" s="42"/>
      <c r="CV1680" s="42"/>
    </row>
    <row r="1681" spans="1:100" x14ac:dyDescent="0.45">
      <c r="A1681" s="42"/>
      <c r="B1681" s="42"/>
      <c r="C1681" s="42"/>
      <c r="D1681" s="42"/>
      <c r="E1681" s="42"/>
      <c r="F1681" s="42"/>
      <c r="G1681" s="42"/>
      <c r="H1681" s="42"/>
      <c r="I1681" s="42"/>
      <c r="J1681" s="42"/>
      <c r="K1681" s="42"/>
      <c r="L1681" s="42"/>
      <c r="M1681" s="42"/>
      <c r="N1681" s="42"/>
      <c r="O1681" s="42"/>
      <c r="P1681" s="42"/>
      <c r="Q1681" s="42"/>
      <c r="R1681" s="42"/>
      <c r="S1681" s="42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S1681" s="42"/>
      <c r="AT1681" s="42"/>
      <c r="AU1681" s="42"/>
      <c r="AV1681" s="42"/>
      <c r="AW1681" s="42"/>
      <c r="AX1681" s="42"/>
      <c r="AY1681" s="42"/>
      <c r="AZ1681" s="42"/>
      <c r="BA1681" s="42"/>
      <c r="BB1681" s="42"/>
      <c r="BC1681" s="42"/>
      <c r="BD1681" s="42"/>
      <c r="BE1681" s="42"/>
      <c r="BF1681" s="42"/>
      <c r="BG1681" s="42"/>
      <c r="BH1681" s="42"/>
      <c r="BI1681" s="42"/>
      <c r="BJ1681" s="42"/>
      <c r="BK1681" s="42"/>
      <c r="BL1681" s="42"/>
      <c r="BM1681" s="42"/>
      <c r="BN1681" s="42"/>
      <c r="BO1681" s="42"/>
      <c r="BP1681" s="42"/>
      <c r="BQ1681" s="42"/>
      <c r="BR1681" s="42"/>
      <c r="BS1681" s="42"/>
      <c r="BT1681" s="42"/>
      <c r="BU1681" s="42"/>
      <c r="BV1681" s="42"/>
      <c r="BW1681" s="42"/>
      <c r="BX1681" s="42"/>
      <c r="BY1681" s="42"/>
      <c r="BZ1681" s="42"/>
      <c r="CA1681" s="42"/>
      <c r="CB1681" s="42"/>
      <c r="CC1681" s="42"/>
      <c r="CD1681" s="42"/>
      <c r="CE1681" s="42"/>
      <c r="CF1681" s="42"/>
      <c r="CG1681" s="42"/>
      <c r="CH1681" s="42"/>
      <c r="CI1681" s="42"/>
      <c r="CJ1681" s="42"/>
      <c r="CK1681" s="42"/>
      <c r="CL1681" s="42"/>
      <c r="CM1681" s="42"/>
      <c r="CN1681" s="42"/>
      <c r="CO1681" s="42"/>
      <c r="CP1681" s="42"/>
      <c r="CQ1681" s="42"/>
      <c r="CR1681" s="42"/>
      <c r="CS1681" s="42"/>
      <c r="CT1681" s="42"/>
      <c r="CU1681" s="42"/>
      <c r="CV1681" s="42"/>
    </row>
    <row r="1682" spans="1:100" x14ac:dyDescent="0.45">
      <c r="A1682" s="42"/>
      <c r="B1682" s="42"/>
      <c r="C1682" s="42"/>
      <c r="D1682" s="42"/>
      <c r="E1682" s="42"/>
      <c r="F1682" s="42"/>
      <c r="G1682" s="42"/>
      <c r="H1682" s="42"/>
      <c r="I1682" s="42"/>
      <c r="J1682" s="42"/>
      <c r="K1682" s="42"/>
      <c r="L1682" s="42"/>
      <c r="M1682" s="42"/>
      <c r="N1682" s="42"/>
      <c r="O1682" s="42"/>
      <c r="P1682" s="42"/>
      <c r="Q1682" s="42"/>
      <c r="R1682" s="42"/>
      <c r="S1682" s="42"/>
      <c r="T1682" s="42"/>
      <c r="U1682" s="42"/>
      <c r="V1682" s="42"/>
      <c r="W1682" s="42"/>
      <c r="X1682" s="42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S1682" s="42"/>
      <c r="AT1682" s="42"/>
      <c r="AU1682" s="42"/>
      <c r="AV1682" s="42"/>
      <c r="AW1682" s="42"/>
      <c r="AX1682" s="42"/>
      <c r="AY1682" s="42"/>
      <c r="AZ1682" s="42"/>
      <c r="BA1682" s="42"/>
      <c r="BB1682" s="42"/>
      <c r="BC1682" s="42"/>
      <c r="BD1682" s="42"/>
      <c r="BE1682" s="42"/>
      <c r="BF1682" s="42"/>
      <c r="BG1682" s="42"/>
      <c r="BH1682" s="42"/>
      <c r="BI1682" s="42"/>
      <c r="BJ1682" s="42"/>
      <c r="BK1682" s="42"/>
      <c r="BL1682" s="42"/>
      <c r="BM1682" s="42"/>
      <c r="BN1682" s="42"/>
      <c r="BO1682" s="42"/>
      <c r="BP1682" s="42"/>
      <c r="BQ1682" s="42"/>
      <c r="BR1682" s="42"/>
      <c r="BS1682" s="42"/>
      <c r="BT1682" s="42"/>
      <c r="BU1682" s="42"/>
      <c r="BV1682" s="42"/>
      <c r="BW1682" s="42"/>
      <c r="BX1682" s="42"/>
      <c r="BY1682" s="42"/>
      <c r="BZ1682" s="42"/>
      <c r="CA1682" s="42"/>
      <c r="CB1682" s="42"/>
      <c r="CC1682" s="42"/>
      <c r="CD1682" s="42"/>
      <c r="CE1682" s="42"/>
      <c r="CF1682" s="42"/>
      <c r="CG1682" s="42"/>
      <c r="CH1682" s="42"/>
      <c r="CI1682" s="42"/>
      <c r="CJ1682" s="42"/>
      <c r="CK1682" s="42"/>
      <c r="CL1682" s="42"/>
      <c r="CM1682" s="42"/>
      <c r="CN1682" s="42"/>
      <c r="CO1682" s="42"/>
      <c r="CP1682" s="42"/>
      <c r="CQ1682" s="42"/>
      <c r="CR1682" s="42"/>
      <c r="CS1682" s="42"/>
      <c r="CT1682" s="42"/>
      <c r="CU1682" s="42"/>
      <c r="CV1682" s="42"/>
    </row>
    <row r="1683" spans="1:100" x14ac:dyDescent="0.45">
      <c r="A1683" s="42"/>
      <c r="B1683" s="42"/>
      <c r="C1683" s="42"/>
      <c r="D1683" s="42"/>
      <c r="E1683" s="42"/>
      <c r="F1683" s="42"/>
      <c r="G1683" s="42"/>
      <c r="H1683" s="42"/>
      <c r="I1683" s="42"/>
      <c r="J1683" s="42"/>
      <c r="K1683" s="42"/>
      <c r="L1683" s="42"/>
      <c r="M1683" s="42"/>
      <c r="N1683" s="42"/>
      <c r="O1683" s="42"/>
      <c r="P1683" s="42"/>
      <c r="Q1683" s="42"/>
      <c r="R1683" s="42"/>
      <c r="S1683" s="42"/>
      <c r="T1683" s="42"/>
      <c r="U1683" s="42"/>
      <c r="V1683" s="42"/>
      <c r="W1683" s="42"/>
      <c r="X1683" s="42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S1683" s="42"/>
      <c r="AT1683" s="42"/>
      <c r="AU1683" s="42"/>
      <c r="AV1683" s="42"/>
      <c r="AW1683" s="42"/>
      <c r="AX1683" s="42"/>
      <c r="AY1683" s="42"/>
      <c r="AZ1683" s="42"/>
      <c r="BA1683" s="42"/>
      <c r="BB1683" s="42"/>
      <c r="BC1683" s="42"/>
      <c r="BD1683" s="42"/>
      <c r="BE1683" s="42"/>
      <c r="BF1683" s="42"/>
      <c r="BG1683" s="42"/>
      <c r="BH1683" s="42"/>
      <c r="BI1683" s="42"/>
      <c r="BJ1683" s="42"/>
      <c r="BK1683" s="42"/>
      <c r="BL1683" s="42"/>
      <c r="BM1683" s="42"/>
      <c r="BN1683" s="42"/>
      <c r="BO1683" s="42"/>
      <c r="BP1683" s="42"/>
      <c r="BQ1683" s="42"/>
      <c r="BR1683" s="42"/>
      <c r="BS1683" s="42"/>
      <c r="BT1683" s="42"/>
      <c r="BU1683" s="42"/>
      <c r="BV1683" s="42"/>
      <c r="BW1683" s="42"/>
      <c r="BX1683" s="42"/>
      <c r="BY1683" s="42"/>
      <c r="BZ1683" s="42"/>
      <c r="CA1683" s="42"/>
      <c r="CB1683" s="42"/>
      <c r="CC1683" s="42"/>
      <c r="CD1683" s="42"/>
      <c r="CE1683" s="42"/>
      <c r="CF1683" s="42"/>
      <c r="CG1683" s="42"/>
      <c r="CH1683" s="42"/>
      <c r="CI1683" s="42"/>
      <c r="CJ1683" s="42"/>
      <c r="CK1683" s="42"/>
      <c r="CL1683" s="42"/>
      <c r="CM1683" s="42"/>
      <c r="CN1683" s="42"/>
      <c r="CO1683" s="42"/>
      <c r="CP1683" s="42"/>
      <c r="CQ1683" s="42"/>
      <c r="CR1683" s="42"/>
      <c r="CS1683" s="42"/>
      <c r="CT1683" s="42"/>
      <c r="CU1683" s="42"/>
      <c r="CV1683" s="42"/>
    </row>
    <row r="1684" spans="1:100" x14ac:dyDescent="0.45">
      <c r="A1684" s="42"/>
      <c r="B1684" s="42"/>
      <c r="C1684" s="42"/>
      <c r="D1684" s="42"/>
      <c r="E1684" s="42"/>
      <c r="F1684" s="42"/>
      <c r="G1684" s="42"/>
      <c r="H1684" s="42"/>
      <c r="I1684" s="42"/>
      <c r="J1684" s="42"/>
      <c r="K1684" s="42"/>
      <c r="L1684" s="42"/>
      <c r="M1684" s="42"/>
      <c r="N1684" s="42"/>
      <c r="O1684" s="42"/>
      <c r="P1684" s="42"/>
      <c r="Q1684" s="42"/>
      <c r="R1684" s="42"/>
      <c r="S1684" s="42"/>
      <c r="T1684" s="42"/>
      <c r="U1684" s="42"/>
      <c r="V1684" s="42"/>
      <c r="W1684" s="42"/>
      <c r="X1684" s="42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S1684" s="42"/>
      <c r="AT1684" s="42"/>
      <c r="AU1684" s="42"/>
      <c r="AV1684" s="42"/>
      <c r="AW1684" s="42"/>
      <c r="AX1684" s="42"/>
      <c r="AY1684" s="42"/>
      <c r="AZ1684" s="42"/>
      <c r="BA1684" s="42"/>
      <c r="BB1684" s="42"/>
      <c r="BC1684" s="42"/>
      <c r="BD1684" s="42"/>
      <c r="BE1684" s="42"/>
      <c r="BF1684" s="42"/>
      <c r="BG1684" s="42"/>
      <c r="BH1684" s="42"/>
      <c r="BI1684" s="42"/>
      <c r="BJ1684" s="42"/>
      <c r="BK1684" s="42"/>
      <c r="BL1684" s="42"/>
      <c r="BM1684" s="42"/>
      <c r="BN1684" s="42"/>
      <c r="BO1684" s="42"/>
      <c r="BP1684" s="42"/>
      <c r="BQ1684" s="42"/>
      <c r="BR1684" s="42"/>
      <c r="BS1684" s="42"/>
      <c r="BT1684" s="42"/>
      <c r="BU1684" s="42"/>
      <c r="BV1684" s="42"/>
      <c r="BW1684" s="42"/>
      <c r="BX1684" s="42"/>
      <c r="BY1684" s="42"/>
      <c r="BZ1684" s="42"/>
      <c r="CA1684" s="42"/>
      <c r="CB1684" s="42"/>
      <c r="CC1684" s="42"/>
      <c r="CD1684" s="42"/>
      <c r="CE1684" s="42"/>
      <c r="CF1684" s="42"/>
      <c r="CG1684" s="42"/>
      <c r="CH1684" s="42"/>
      <c r="CI1684" s="42"/>
      <c r="CJ1684" s="42"/>
      <c r="CK1684" s="42"/>
      <c r="CL1684" s="42"/>
      <c r="CM1684" s="42"/>
      <c r="CN1684" s="42"/>
      <c r="CO1684" s="42"/>
      <c r="CP1684" s="42"/>
      <c r="CQ1684" s="42"/>
      <c r="CR1684" s="42"/>
      <c r="CS1684" s="42"/>
      <c r="CT1684" s="42"/>
      <c r="CU1684" s="42"/>
      <c r="CV1684" s="42"/>
    </row>
    <row r="1685" spans="1:100" x14ac:dyDescent="0.45">
      <c r="A1685" s="42"/>
      <c r="B1685" s="42"/>
      <c r="C1685" s="42"/>
      <c r="D1685" s="42"/>
      <c r="E1685" s="42"/>
      <c r="F1685" s="42"/>
      <c r="G1685" s="42"/>
      <c r="H1685" s="42"/>
      <c r="I1685" s="42"/>
      <c r="J1685" s="42"/>
      <c r="K1685" s="42"/>
      <c r="L1685" s="42"/>
      <c r="M1685" s="42"/>
      <c r="N1685" s="42"/>
      <c r="O1685" s="42"/>
      <c r="P1685" s="42"/>
      <c r="Q1685" s="42"/>
      <c r="R1685" s="42"/>
      <c r="S1685" s="42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H1685" s="42"/>
      <c r="BI1685" s="42"/>
      <c r="BJ1685" s="42"/>
      <c r="BK1685" s="42"/>
      <c r="BL1685" s="42"/>
      <c r="BM1685" s="42"/>
      <c r="BN1685" s="42"/>
      <c r="BO1685" s="42"/>
      <c r="BP1685" s="42"/>
      <c r="BQ1685" s="42"/>
      <c r="BR1685" s="42"/>
      <c r="BS1685" s="42"/>
      <c r="BT1685" s="42"/>
      <c r="BU1685" s="42"/>
      <c r="BV1685" s="42"/>
      <c r="BW1685" s="42"/>
      <c r="BX1685" s="42"/>
      <c r="BY1685" s="42"/>
      <c r="BZ1685" s="42"/>
      <c r="CA1685" s="42"/>
      <c r="CB1685" s="42"/>
      <c r="CC1685" s="42"/>
      <c r="CD1685" s="42"/>
      <c r="CE1685" s="42"/>
      <c r="CF1685" s="42"/>
      <c r="CG1685" s="42"/>
      <c r="CH1685" s="42"/>
      <c r="CI1685" s="42"/>
      <c r="CJ1685" s="42"/>
      <c r="CK1685" s="42"/>
      <c r="CL1685" s="42"/>
      <c r="CM1685" s="42"/>
      <c r="CN1685" s="42"/>
      <c r="CO1685" s="42"/>
      <c r="CP1685" s="42"/>
      <c r="CQ1685" s="42"/>
      <c r="CR1685" s="42"/>
      <c r="CS1685" s="42"/>
      <c r="CT1685" s="42"/>
      <c r="CU1685" s="42"/>
      <c r="CV1685" s="42"/>
    </row>
    <row r="1686" spans="1:100" x14ac:dyDescent="0.45">
      <c r="A1686" s="42"/>
      <c r="B1686" s="42"/>
      <c r="C1686" s="42"/>
      <c r="D1686" s="42"/>
      <c r="E1686" s="42"/>
      <c r="F1686" s="42"/>
      <c r="G1686" s="42"/>
      <c r="H1686" s="42"/>
      <c r="I1686" s="42"/>
      <c r="J1686" s="42"/>
      <c r="K1686" s="42"/>
      <c r="L1686" s="42"/>
      <c r="M1686" s="42"/>
      <c r="N1686" s="42"/>
      <c r="O1686" s="42"/>
      <c r="P1686" s="42"/>
      <c r="Q1686" s="42"/>
      <c r="R1686" s="42"/>
      <c r="S1686" s="42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H1686" s="42"/>
      <c r="BI1686" s="42"/>
      <c r="BJ1686" s="42"/>
      <c r="BK1686" s="42"/>
      <c r="BL1686" s="42"/>
      <c r="BM1686" s="42"/>
      <c r="BN1686" s="42"/>
      <c r="BO1686" s="42"/>
      <c r="BP1686" s="42"/>
      <c r="BQ1686" s="42"/>
      <c r="BR1686" s="42"/>
      <c r="BS1686" s="42"/>
      <c r="BT1686" s="42"/>
      <c r="BU1686" s="42"/>
      <c r="BV1686" s="42"/>
      <c r="BW1686" s="42"/>
      <c r="BX1686" s="42"/>
      <c r="BY1686" s="42"/>
      <c r="BZ1686" s="42"/>
      <c r="CA1686" s="42"/>
      <c r="CB1686" s="42"/>
      <c r="CC1686" s="42"/>
      <c r="CD1686" s="42"/>
      <c r="CE1686" s="42"/>
      <c r="CF1686" s="42"/>
      <c r="CG1686" s="42"/>
      <c r="CH1686" s="42"/>
      <c r="CI1686" s="42"/>
      <c r="CJ1686" s="42"/>
      <c r="CK1686" s="42"/>
      <c r="CL1686" s="42"/>
      <c r="CM1686" s="42"/>
      <c r="CN1686" s="42"/>
      <c r="CO1686" s="42"/>
      <c r="CP1686" s="42"/>
      <c r="CQ1686" s="42"/>
      <c r="CR1686" s="42"/>
      <c r="CS1686" s="42"/>
      <c r="CT1686" s="42"/>
      <c r="CU1686" s="42"/>
      <c r="CV1686" s="42"/>
    </row>
    <row r="1687" spans="1:100" x14ac:dyDescent="0.45">
      <c r="A1687" s="42"/>
      <c r="B1687" s="42"/>
      <c r="C1687" s="42"/>
      <c r="D1687" s="42"/>
      <c r="E1687" s="42"/>
      <c r="F1687" s="42"/>
      <c r="G1687" s="42"/>
      <c r="H1687" s="42"/>
      <c r="I1687" s="42"/>
      <c r="J1687" s="42"/>
      <c r="K1687" s="42"/>
      <c r="L1687" s="42"/>
      <c r="M1687" s="42"/>
      <c r="N1687" s="42"/>
      <c r="O1687" s="42"/>
      <c r="P1687" s="42"/>
      <c r="Q1687" s="42"/>
      <c r="R1687" s="42"/>
      <c r="S1687" s="42"/>
      <c r="T1687" s="42"/>
      <c r="U1687" s="42"/>
      <c r="V1687" s="42"/>
      <c r="W1687" s="42"/>
      <c r="X1687" s="42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S1687" s="42"/>
      <c r="AT1687" s="42"/>
      <c r="AU1687" s="42"/>
      <c r="AV1687" s="42"/>
      <c r="AW1687" s="42"/>
      <c r="AX1687" s="42"/>
      <c r="AY1687" s="42"/>
      <c r="AZ1687" s="42"/>
      <c r="BA1687" s="42"/>
      <c r="BB1687" s="42"/>
      <c r="BC1687" s="42"/>
      <c r="BD1687" s="42"/>
      <c r="BE1687" s="42"/>
      <c r="BF1687" s="42"/>
      <c r="BG1687" s="42"/>
      <c r="BH1687" s="42"/>
      <c r="BI1687" s="42"/>
      <c r="BJ1687" s="42"/>
      <c r="BK1687" s="42"/>
      <c r="BL1687" s="42"/>
      <c r="BM1687" s="42"/>
      <c r="BN1687" s="42"/>
      <c r="BO1687" s="42"/>
      <c r="BP1687" s="42"/>
      <c r="BQ1687" s="42"/>
      <c r="BR1687" s="42"/>
      <c r="BS1687" s="42"/>
      <c r="BT1687" s="42"/>
      <c r="BU1687" s="42"/>
      <c r="BV1687" s="42"/>
      <c r="BW1687" s="42"/>
      <c r="BX1687" s="42"/>
      <c r="BY1687" s="42"/>
      <c r="BZ1687" s="42"/>
      <c r="CA1687" s="42"/>
      <c r="CB1687" s="42"/>
      <c r="CC1687" s="42"/>
      <c r="CD1687" s="42"/>
      <c r="CE1687" s="42"/>
      <c r="CF1687" s="42"/>
      <c r="CG1687" s="42"/>
      <c r="CH1687" s="42"/>
      <c r="CI1687" s="42"/>
      <c r="CJ1687" s="42"/>
      <c r="CK1687" s="42"/>
      <c r="CL1687" s="42"/>
      <c r="CM1687" s="42"/>
      <c r="CN1687" s="42"/>
      <c r="CO1687" s="42"/>
      <c r="CP1687" s="42"/>
      <c r="CQ1687" s="42"/>
      <c r="CR1687" s="42"/>
      <c r="CS1687" s="42"/>
      <c r="CT1687" s="42"/>
      <c r="CU1687" s="42"/>
      <c r="CV1687" s="42"/>
    </row>
    <row r="1688" spans="1:100" x14ac:dyDescent="0.45">
      <c r="A1688" s="42"/>
      <c r="B1688" s="42"/>
      <c r="C1688" s="42"/>
      <c r="D1688" s="42"/>
      <c r="E1688" s="42"/>
      <c r="F1688" s="42"/>
      <c r="G1688" s="42"/>
      <c r="H1688" s="42"/>
      <c r="I1688" s="42"/>
      <c r="J1688" s="42"/>
      <c r="K1688" s="42"/>
      <c r="L1688" s="42"/>
      <c r="M1688" s="42"/>
      <c r="N1688" s="42"/>
      <c r="O1688" s="42"/>
      <c r="P1688" s="42"/>
      <c r="Q1688" s="42"/>
      <c r="R1688" s="42"/>
      <c r="S1688" s="42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H1688" s="42"/>
      <c r="BI1688" s="42"/>
      <c r="BJ1688" s="42"/>
      <c r="BK1688" s="42"/>
      <c r="BL1688" s="42"/>
      <c r="BM1688" s="42"/>
      <c r="BN1688" s="42"/>
      <c r="BO1688" s="42"/>
      <c r="BP1688" s="42"/>
      <c r="BQ1688" s="42"/>
      <c r="BR1688" s="42"/>
      <c r="BS1688" s="42"/>
      <c r="BT1688" s="42"/>
      <c r="BU1688" s="42"/>
      <c r="BV1688" s="42"/>
      <c r="BW1688" s="42"/>
      <c r="BX1688" s="42"/>
      <c r="BY1688" s="42"/>
      <c r="BZ1688" s="42"/>
      <c r="CA1688" s="42"/>
      <c r="CB1688" s="42"/>
      <c r="CC1688" s="42"/>
      <c r="CD1688" s="42"/>
      <c r="CE1688" s="42"/>
      <c r="CF1688" s="42"/>
      <c r="CG1688" s="42"/>
      <c r="CH1688" s="42"/>
      <c r="CI1688" s="42"/>
      <c r="CJ1688" s="42"/>
      <c r="CK1688" s="42"/>
      <c r="CL1688" s="42"/>
      <c r="CM1688" s="42"/>
      <c r="CN1688" s="42"/>
      <c r="CO1688" s="42"/>
      <c r="CP1688" s="42"/>
      <c r="CQ1688" s="42"/>
      <c r="CR1688" s="42"/>
      <c r="CS1688" s="42"/>
      <c r="CT1688" s="42"/>
      <c r="CU1688" s="42"/>
      <c r="CV1688" s="42"/>
    </row>
    <row r="1689" spans="1:100" x14ac:dyDescent="0.45">
      <c r="A1689" s="42"/>
      <c r="B1689" s="42"/>
      <c r="C1689" s="42"/>
      <c r="D1689" s="42"/>
      <c r="E1689" s="42"/>
      <c r="F1689" s="42"/>
      <c r="G1689" s="42"/>
      <c r="H1689" s="42"/>
      <c r="I1689" s="42"/>
      <c r="J1689" s="42"/>
      <c r="K1689" s="42"/>
      <c r="L1689" s="42"/>
      <c r="M1689" s="42"/>
      <c r="N1689" s="42"/>
      <c r="O1689" s="42"/>
      <c r="P1689" s="42"/>
      <c r="Q1689" s="42"/>
      <c r="R1689" s="42"/>
      <c r="S1689" s="42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H1689" s="42"/>
      <c r="BI1689" s="42"/>
      <c r="BJ1689" s="42"/>
      <c r="BK1689" s="42"/>
      <c r="BL1689" s="42"/>
      <c r="BM1689" s="42"/>
      <c r="BN1689" s="42"/>
      <c r="BO1689" s="42"/>
      <c r="BP1689" s="42"/>
      <c r="BQ1689" s="42"/>
      <c r="BR1689" s="42"/>
      <c r="BS1689" s="42"/>
      <c r="BT1689" s="42"/>
      <c r="BU1689" s="42"/>
      <c r="BV1689" s="42"/>
      <c r="BW1689" s="42"/>
      <c r="BX1689" s="42"/>
      <c r="BY1689" s="42"/>
      <c r="BZ1689" s="42"/>
      <c r="CA1689" s="42"/>
      <c r="CB1689" s="42"/>
      <c r="CC1689" s="42"/>
      <c r="CD1689" s="42"/>
      <c r="CE1689" s="42"/>
      <c r="CF1689" s="42"/>
      <c r="CG1689" s="42"/>
      <c r="CH1689" s="42"/>
      <c r="CI1689" s="42"/>
      <c r="CJ1689" s="42"/>
      <c r="CK1689" s="42"/>
      <c r="CL1689" s="42"/>
      <c r="CM1689" s="42"/>
      <c r="CN1689" s="42"/>
      <c r="CO1689" s="42"/>
      <c r="CP1689" s="42"/>
      <c r="CQ1689" s="42"/>
      <c r="CR1689" s="42"/>
      <c r="CS1689" s="42"/>
      <c r="CT1689" s="42"/>
      <c r="CU1689" s="42"/>
      <c r="CV1689" s="42"/>
    </row>
    <row r="1690" spans="1:100" x14ac:dyDescent="0.45">
      <c r="A1690" s="42"/>
      <c r="B1690" s="42"/>
      <c r="C1690" s="42"/>
      <c r="D1690" s="42"/>
      <c r="E1690" s="42"/>
      <c r="F1690" s="42"/>
      <c r="G1690" s="42"/>
      <c r="H1690" s="42"/>
      <c r="I1690" s="42"/>
      <c r="J1690" s="42"/>
      <c r="K1690" s="42"/>
      <c r="L1690" s="42"/>
      <c r="M1690" s="42"/>
      <c r="N1690" s="42"/>
      <c r="O1690" s="42"/>
      <c r="P1690" s="42"/>
      <c r="Q1690" s="42"/>
      <c r="R1690" s="42"/>
      <c r="S1690" s="42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H1690" s="42"/>
      <c r="BI1690" s="42"/>
      <c r="BJ1690" s="42"/>
      <c r="BK1690" s="42"/>
      <c r="BL1690" s="42"/>
      <c r="BM1690" s="42"/>
      <c r="BN1690" s="42"/>
      <c r="BO1690" s="42"/>
      <c r="BP1690" s="42"/>
      <c r="BQ1690" s="42"/>
      <c r="BR1690" s="42"/>
      <c r="BS1690" s="42"/>
      <c r="BT1690" s="42"/>
      <c r="BU1690" s="42"/>
      <c r="BV1690" s="42"/>
      <c r="BW1690" s="42"/>
      <c r="BX1690" s="42"/>
      <c r="BY1690" s="42"/>
      <c r="BZ1690" s="42"/>
      <c r="CA1690" s="42"/>
      <c r="CB1690" s="42"/>
      <c r="CC1690" s="42"/>
      <c r="CD1690" s="42"/>
      <c r="CE1690" s="42"/>
      <c r="CF1690" s="42"/>
      <c r="CG1690" s="42"/>
      <c r="CH1690" s="42"/>
      <c r="CI1690" s="42"/>
      <c r="CJ1690" s="42"/>
      <c r="CK1690" s="42"/>
      <c r="CL1690" s="42"/>
      <c r="CM1690" s="42"/>
      <c r="CN1690" s="42"/>
      <c r="CO1690" s="42"/>
      <c r="CP1690" s="42"/>
      <c r="CQ1690" s="42"/>
      <c r="CR1690" s="42"/>
      <c r="CS1690" s="42"/>
      <c r="CT1690" s="42"/>
      <c r="CU1690" s="42"/>
      <c r="CV1690" s="42"/>
    </row>
    <row r="1691" spans="1:100" x14ac:dyDescent="0.45">
      <c r="A1691" s="42"/>
      <c r="B1691" s="42"/>
      <c r="C1691" s="42"/>
      <c r="D1691" s="42"/>
      <c r="E1691" s="42"/>
      <c r="F1691" s="42"/>
      <c r="G1691" s="42"/>
      <c r="H1691" s="42"/>
      <c r="I1691" s="42"/>
      <c r="J1691" s="42"/>
      <c r="K1691" s="42"/>
      <c r="L1691" s="42"/>
      <c r="M1691" s="42"/>
      <c r="N1691" s="42"/>
      <c r="O1691" s="42"/>
      <c r="P1691" s="42"/>
      <c r="Q1691" s="42"/>
      <c r="R1691" s="42"/>
      <c r="S1691" s="42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H1691" s="42"/>
      <c r="BI1691" s="42"/>
      <c r="BJ1691" s="42"/>
      <c r="BK1691" s="42"/>
      <c r="BL1691" s="42"/>
      <c r="BM1691" s="42"/>
      <c r="BN1691" s="42"/>
      <c r="BO1691" s="42"/>
      <c r="BP1691" s="42"/>
      <c r="BQ1691" s="42"/>
      <c r="BR1691" s="42"/>
      <c r="BS1691" s="42"/>
      <c r="BT1691" s="42"/>
      <c r="BU1691" s="42"/>
      <c r="BV1691" s="42"/>
      <c r="BW1691" s="42"/>
      <c r="BX1691" s="42"/>
      <c r="BY1691" s="42"/>
      <c r="BZ1691" s="42"/>
      <c r="CA1691" s="42"/>
      <c r="CB1691" s="42"/>
      <c r="CC1691" s="42"/>
      <c r="CD1691" s="42"/>
      <c r="CE1691" s="42"/>
      <c r="CF1691" s="42"/>
      <c r="CG1691" s="42"/>
      <c r="CH1691" s="42"/>
      <c r="CI1691" s="42"/>
      <c r="CJ1691" s="42"/>
      <c r="CK1691" s="42"/>
      <c r="CL1691" s="42"/>
      <c r="CM1691" s="42"/>
      <c r="CN1691" s="42"/>
      <c r="CO1691" s="42"/>
      <c r="CP1691" s="42"/>
      <c r="CQ1691" s="42"/>
      <c r="CR1691" s="42"/>
      <c r="CS1691" s="42"/>
      <c r="CT1691" s="42"/>
      <c r="CU1691" s="42"/>
      <c r="CV1691" s="42"/>
    </row>
    <row r="1692" spans="1:100" x14ac:dyDescent="0.45">
      <c r="A1692" s="42"/>
      <c r="B1692" s="42"/>
      <c r="C1692" s="42"/>
      <c r="D1692" s="42"/>
      <c r="E1692" s="42"/>
      <c r="F1692" s="42"/>
      <c r="G1692" s="42"/>
      <c r="H1692" s="42"/>
      <c r="I1692" s="42"/>
      <c r="J1692" s="42"/>
      <c r="K1692" s="42"/>
      <c r="L1692" s="42"/>
      <c r="M1692" s="42"/>
      <c r="N1692" s="42"/>
      <c r="O1692" s="42"/>
      <c r="P1692" s="42"/>
      <c r="Q1692" s="42"/>
      <c r="R1692" s="42"/>
      <c r="S1692" s="42"/>
      <c r="T1692" s="42"/>
      <c r="U1692" s="42"/>
      <c r="V1692" s="42"/>
      <c r="W1692" s="42"/>
      <c r="X1692" s="42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S1692" s="42"/>
      <c r="AT1692" s="42"/>
      <c r="AU1692" s="42"/>
      <c r="AV1692" s="42"/>
      <c r="AW1692" s="42"/>
      <c r="AX1692" s="42"/>
      <c r="AY1692" s="42"/>
      <c r="AZ1692" s="42"/>
      <c r="BA1692" s="42"/>
      <c r="BB1692" s="42"/>
      <c r="BC1692" s="42"/>
      <c r="BD1692" s="42"/>
      <c r="BE1692" s="42"/>
      <c r="BF1692" s="42"/>
      <c r="BG1692" s="42"/>
      <c r="BH1692" s="42"/>
      <c r="BI1692" s="42"/>
      <c r="BJ1692" s="42"/>
      <c r="BK1692" s="42"/>
      <c r="BL1692" s="42"/>
      <c r="BM1692" s="42"/>
      <c r="BN1692" s="42"/>
      <c r="BO1692" s="42"/>
      <c r="BP1692" s="42"/>
      <c r="BQ1692" s="42"/>
      <c r="BR1692" s="42"/>
      <c r="BS1692" s="42"/>
      <c r="BT1692" s="42"/>
      <c r="BU1692" s="42"/>
      <c r="BV1692" s="42"/>
      <c r="BW1692" s="42"/>
      <c r="BX1692" s="42"/>
      <c r="BY1692" s="42"/>
      <c r="BZ1692" s="42"/>
      <c r="CA1692" s="42"/>
      <c r="CB1692" s="42"/>
      <c r="CC1692" s="42"/>
      <c r="CD1692" s="42"/>
      <c r="CE1692" s="42"/>
      <c r="CF1692" s="42"/>
      <c r="CG1692" s="42"/>
      <c r="CH1692" s="42"/>
      <c r="CI1692" s="42"/>
      <c r="CJ1692" s="42"/>
      <c r="CK1692" s="42"/>
      <c r="CL1692" s="42"/>
      <c r="CM1692" s="42"/>
      <c r="CN1692" s="42"/>
      <c r="CO1692" s="42"/>
      <c r="CP1692" s="42"/>
      <c r="CQ1692" s="42"/>
      <c r="CR1692" s="42"/>
      <c r="CS1692" s="42"/>
      <c r="CT1692" s="42"/>
      <c r="CU1692" s="42"/>
      <c r="CV1692" s="42"/>
    </row>
    <row r="1693" spans="1:100" x14ac:dyDescent="0.45">
      <c r="A1693" s="42"/>
      <c r="B1693" s="42"/>
      <c r="C1693" s="42"/>
      <c r="D1693" s="42"/>
      <c r="E1693" s="42"/>
      <c r="F1693" s="42"/>
      <c r="G1693" s="42"/>
      <c r="H1693" s="42"/>
      <c r="I1693" s="42"/>
      <c r="J1693" s="42"/>
      <c r="K1693" s="42"/>
      <c r="L1693" s="42"/>
      <c r="M1693" s="42"/>
      <c r="N1693" s="42"/>
      <c r="O1693" s="42"/>
      <c r="P1693" s="42"/>
      <c r="Q1693" s="42"/>
      <c r="R1693" s="42"/>
      <c r="S1693" s="42"/>
      <c r="T1693" s="42"/>
      <c r="U1693" s="42"/>
      <c r="V1693" s="42"/>
      <c r="W1693" s="42"/>
      <c r="X1693" s="42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S1693" s="42"/>
      <c r="AT1693" s="42"/>
      <c r="AU1693" s="42"/>
      <c r="AV1693" s="42"/>
      <c r="AW1693" s="42"/>
      <c r="AX1693" s="42"/>
      <c r="AY1693" s="42"/>
      <c r="AZ1693" s="42"/>
      <c r="BA1693" s="42"/>
      <c r="BB1693" s="42"/>
      <c r="BC1693" s="42"/>
      <c r="BD1693" s="42"/>
      <c r="BE1693" s="42"/>
      <c r="BF1693" s="42"/>
      <c r="BG1693" s="42"/>
      <c r="BH1693" s="42"/>
      <c r="BI1693" s="42"/>
      <c r="BJ1693" s="42"/>
      <c r="BK1693" s="42"/>
      <c r="BL1693" s="42"/>
      <c r="BM1693" s="42"/>
      <c r="BN1693" s="42"/>
      <c r="BO1693" s="42"/>
      <c r="BP1693" s="42"/>
      <c r="BQ1693" s="42"/>
      <c r="BR1693" s="42"/>
      <c r="BS1693" s="42"/>
      <c r="BT1693" s="42"/>
      <c r="BU1693" s="42"/>
      <c r="BV1693" s="42"/>
      <c r="BW1693" s="42"/>
      <c r="BX1693" s="42"/>
      <c r="BY1693" s="42"/>
      <c r="BZ1693" s="42"/>
      <c r="CA1693" s="42"/>
      <c r="CB1693" s="42"/>
      <c r="CC1693" s="42"/>
      <c r="CD1693" s="42"/>
      <c r="CE1693" s="42"/>
      <c r="CF1693" s="42"/>
      <c r="CG1693" s="42"/>
      <c r="CH1693" s="42"/>
      <c r="CI1693" s="42"/>
      <c r="CJ1693" s="42"/>
      <c r="CK1693" s="42"/>
      <c r="CL1693" s="42"/>
      <c r="CM1693" s="42"/>
      <c r="CN1693" s="42"/>
      <c r="CO1693" s="42"/>
      <c r="CP1693" s="42"/>
      <c r="CQ1693" s="42"/>
      <c r="CR1693" s="42"/>
      <c r="CS1693" s="42"/>
      <c r="CT1693" s="42"/>
      <c r="CU1693" s="42"/>
      <c r="CV1693" s="42"/>
    </row>
    <row r="1694" spans="1:100" x14ac:dyDescent="0.45">
      <c r="A1694" s="42"/>
      <c r="B1694" s="42"/>
      <c r="C1694" s="42"/>
      <c r="D1694" s="42"/>
      <c r="E1694" s="42"/>
      <c r="F1694" s="42"/>
      <c r="G1694" s="42"/>
      <c r="H1694" s="42"/>
      <c r="I1694" s="42"/>
      <c r="J1694" s="42"/>
      <c r="K1694" s="42"/>
      <c r="L1694" s="42"/>
      <c r="M1694" s="42"/>
      <c r="N1694" s="42"/>
      <c r="O1694" s="42"/>
      <c r="P1694" s="42"/>
      <c r="Q1694" s="42"/>
      <c r="R1694" s="42"/>
      <c r="S1694" s="42"/>
      <c r="T1694" s="42"/>
      <c r="U1694" s="42"/>
      <c r="V1694" s="42"/>
      <c r="W1694" s="42"/>
      <c r="X1694" s="42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S1694" s="42"/>
      <c r="AT1694" s="42"/>
      <c r="AU1694" s="42"/>
      <c r="AV1694" s="42"/>
      <c r="AW1694" s="42"/>
      <c r="AX1694" s="42"/>
      <c r="AY1694" s="42"/>
      <c r="AZ1694" s="42"/>
      <c r="BA1694" s="42"/>
      <c r="BB1694" s="42"/>
      <c r="BC1694" s="42"/>
      <c r="BD1694" s="42"/>
      <c r="BE1694" s="42"/>
      <c r="BF1694" s="42"/>
      <c r="BG1694" s="42"/>
      <c r="BH1694" s="42"/>
      <c r="BI1694" s="42"/>
      <c r="BJ1694" s="42"/>
      <c r="BK1694" s="42"/>
      <c r="BL1694" s="42"/>
      <c r="BM1694" s="42"/>
      <c r="BN1694" s="42"/>
      <c r="BO1694" s="42"/>
      <c r="BP1694" s="42"/>
      <c r="BQ1694" s="42"/>
      <c r="BR1694" s="42"/>
      <c r="BS1694" s="42"/>
      <c r="BT1694" s="42"/>
      <c r="BU1694" s="42"/>
      <c r="BV1694" s="42"/>
      <c r="BW1694" s="42"/>
      <c r="BX1694" s="42"/>
      <c r="BY1694" s="42"/>
      <c r="BZ1694" s="42"/>
      <c r="CA1694" s="42"/>
      <c r="CB1694" s="42"/>
      <c r="CC1694" s="42"/>
      <c r="CD1694" s="42"/>
      <c r="CE1694" s="42"/>
      <c r="CF1694" s="42"/>
      <c r="CG1694" s="42"/>
      <c r="CH1694" s="42"/>
      <c r="CI1694" s="42"/>
      <c r="CJ1694" s="42"/>
      <c r="CK1694" s="42"/>
      <c r="CL1694" s="42"/>
      <c r="CM1694" s="42"/>
      <c r="CN1694" s="42"/>
      <c r="CO1694" s="42"/>
      <c r="CP1694" s="42"/>
      <c r="CQ1694" s="42"/>
      <c r="CR1694" s="42"/>
      <c r="CS1694" s="42"/>
      <c r="CT1694" s="42"/>
      <c r="CU1694" s="42"/>
      <c r="CV1694" s="42"/>
    </row>
    <row r="1695" spans="1:100" x14ac:dyDescent="0.45">
      <c r="A1695" s="42"/>
      <c r="B1695" s="42"/>
      <c r="C1695" s="42"/>
      <c r="D1695" s="42"/>
      <c r="E1695" s="42"/>
      <c r="F1695" s="42"/>
      <c r="G1695" s="42"/>
      <c r="H1695" s="42"/>
      <c r="I1695" s="42"/>
      <c r="J1695" s="42"/>
      <c r="K1695" s="42"/>
      <c r="L1695" s="42"/>
      <c r="M1695" s="42"/>
      <c r="N1695" s="42"/>
      <c r="O1695" s="42"/>
      <c r="P1695" s="42"/>
      <c r="Q1695" s="42"/>
      <c r="R1695" s="42"/>
      <c r="S1695" s="42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H1695" s="42"/>
      <c r="BI1695" s="42"/>
      <c r="BJ1695" s="42"/>
      <c r="BK1695" s="42"/>
      <c r="BL1695" s="42"/>
      <c r="BM1695" s="42"/>
      <c r="BN1695" s="42"/>
      <c r="BO1695" s="42"/>
      <c r="BP1695" s="42"/>
      <c r="BQ1695" s="42"/>
      <c r="BR1695" s="42"/>
      <c r="BS1695" s="42"/>
      <c r="BT1695" s="42"/>
      <c r="BU1695" s="42"/>
      <c r="BV1695" s="42"/>
      <c r="BW1695" s="42"/>
      <c r="BX1695" s="42"/>
      <c r="BY1695" s="42"/>
      <c r="BZ1695" s="42"/>
      <c r="CA1695" s="42"/>
      <c r="CB1695" s="42"/>
      <c r="CC1695" s="42"/>
      <c r="CD1695" s="42"/>
      <c r="CE1695" s="42"/>
      <c r="CF1695" s="42"/>
      <c r="CG1695" s="42"/>
      <c r="CH1695" s="42"/>
      <c r="CI1695" s="42"/>
      <c r="CJ1695" s="42"/>
      <c r="CK1695" s="42"/>
      <c r="CL1695" s="42"/>
      <c r="CM1695" s="42"/>
      <c r="CN1695" s="42"/>
      <c r="CO1695" s="42"/>
      <c r="CP1695" s="42"/>
      <c r="CQ1695" s="42"/>
      <c r="CR1695" s="42"/>
      <c r="CS1695" s="42"/>
      <c r="CT1695" s="42"/>
      <c r="CU1695" s="42"/>
      <c r="CV1695" s="42"/>
    </row>
    <row r="1696" spans="1:100" x14ac:dyDescent="0.45">
      <c r="A1696" s="42"/>
      <c r="B1696" s="42"/>
      <c r="C1696" s="42"/>
      <c r="D1696" s="42"/>
      <c r="E1696" s="42"/>
      <c r="F1696" s="42"/>
      <c r="G1696" s="42"/>
      <c r="H1696" s="42"/>
      <c r="I1696" s="42"/>
      <c r="J1696" s="42"/>
      <c r="K1696" s="42"/>
      <c r="L1696" s="42"/>
      <c r="M1696" s="42"/>
      <c r="N1696" s="42"/>
      <c r="O1696" s="42"/>
      <c r="P1696" s="42"/>
      <c r="Q1696" s="42"/>
      <c r="R1696" s="42"/>
      <c r="S1696" s="42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H1696" s="42"/>
      <c r="BI1696" s="42"/>
      <c r="BJ1696" s="42"/>
      <c r="BK1696" s="42"/>
      <c r="BL1696" s="42"/>
      <c r="BM1696" s="42"/>
      <c r="BN1696" s="42"/>
      <c r="BO1696" s="42"/>
      <c r="BP1696" s="42"/>
      <c r="BQ1696" s="42"/>
      <c r="BR1696" s="42"/>
      <c r="BS1696" s="42"/>
      <c r="BT1696" s="42"/>
      <c r="BU1696" s="42"/>
      <c r="BV1696" s="42"/>
      <c r="BW1696" s="42"/>
      <c r="BX1696" s="42"/>
      <c r="BY1696" s="42"/>
      <c r="BZ1696" s="42"/>
      <c r="CA1696" s="42"/>
      <c r="CB1696" s="42"/>
      <c r="CC1696" s="42"/>
      <c r="CD1696" s="42"/>
      <c r="CE1696" s="42"/>
      <c r="CF1696" s="42"/>
      <c r="CG1696" s="42"/>
      <c r="CH1696" s="42"/>
      <c r="CI1696" s="42"/>
      <c r="CJ1696" s="42"/>
      <c r="CK1696" s="42"/>
      <c r="CL1696" s="42"/>
      <c r="CM1696" s="42"/>
      <c r="CN1696" s="42"/>
      <c r="CO1696" s="42"/>
      <c r="CP1696" s="42"/>
      <c r="CQ1696" s="42"/>
      <c r="CR1696" s="42"/>
      <c r="CS1696" s="42"/>
      <c r="CT1696" s="42"/>
      <c r="CU1696" s="42"/>
      <c r="CV1696" s="42"/>
    </row>
    <row r="1697" spans="1:100" x14ac:dyDescent="0.45">
      <c r="A1697" s="42"/>
      <c r="B1697" s="42"/>
      <c r="C1697" s="42"/>
      <c r="D1697" s="42"/>
      <c r="E1697" s="42"/>
      <c r="F1697" s="42"/>
      <c r="G1697" s="42"/>
      <c r="H1697" s="42"/>
      <c r="I1697" s="42"/>
      <c r="J1697" s="42"/>
      <c r="K1697" s="42"/>
      <c r="L1697" s="42"/>
      <c r="M1697" s="42"/>
      <c r="N1697" s="42"/>
      <c r="O1697" s="42"/>
      <c r="P1697" s="42"/>
      <c r="Q1697" s="42"/>
      <c r="R1697" s="42"/>
      <c r="S1697" s="42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S1697" s="42"/>
      <c r="AT1697" s="42"/>
      <c r="AU1697" s="42"/>
      <c r="AV1697" s="42"/>
      <c r="AW1697" s="42"/>
      <c r="AX1697" s="42"/>
      <c r="AY1697" s="42"/>
      <c r="AZ1697" s="42"/>
      <c r="BA1697" s="42"/>
      <c r="BB1697" s="42"/>
      <c r="BC1697" s="42"/>
      <c r="BD1697" s="42"/>
      <c r="BE1697" s="42"/>
      <c r="BF1697" s="42"/>
      <c r="BG1697" s="42"/>
      <c r="BH1697" s="42"/>
      <c r="BI1697" s="42"/>
      <c r="BJ1697" s="42"/>
      <c r="BK1697" s="42"/>
      <c r="BL1697" s="42"/>
      <c r="BM1697" s="42"/>
      <c r="BN1697" s="42"/>
      <c r="BO1697" s="42"/>
      <c r="BP1697" s="42"/>
      <c r="BQ1697" s="42"/>
      <c r="BR1697" s="42"/>
      <c r="BS1697" s="42"/>
      <c r="BT1697" s="42"/>
      <c r="BU1697" s="42"/>
      <c r="BV1697" s="42"/>
      <c r="BW1697" s="42"/>
      <c r="BX1697" s="42"/>
      <c r="BY1697" s="42"/>
      <c r="BZ1697" s="42"/>
      <c r="CA1697" s="42"/>
      <c r="CB1697" s="42"/>
      <c r="CC1697" s="42"/>
      <c r="CD1697" s="42"/>
      <c r="CE1697" s="42"/>
      <c r="CF1697" s="42"/>
      <c r="CG1697" s="42"/>
      <c r="CH1697" s="42"/>
      <c r="CI1697" s="42"/>
      <c r="CJ1697" s="42"/>
      <c r="CK1697" s="42"/>
      <c r="CL1697" s="42"/>
      <c r="CM1697" s="42"/>
      <c r="CN1697" s="42"/>
      <c r="CO1697" s="42"/>
      <c r="CP1697" s="42"/>
      <c r="CQ1697" s="42"/>
      <c r="CR1697" s="42"/>
      <c r="CS1697" s="42"/>
      <c r="CT1697" s="42"/>
      <c r="CU1697" s="42"/>
      <c r="CV1697" s="42"/>
    </row>
    <row r="1698" spans="1:100" x14ac:dyDescent="0.45">
      <c r="A1698" s="42"/>
      <c r="B1698" s="42"/>
      <c r="C1698" s="42"/>
      <c r="D1698" s="42"/>
      <c r="E1698" s="42"/>
      <c r="F1698" s="42"/>
      <c r="G1698" s="42"/>
      <c r="H1698" s="42"/>
      <c r="I1698" s="42"/>
      <c r="J1698" s="42"/>
      <c r="K1698" s="42"/>
      <c r="L1698" s="42"/>
      <c r="M1698" s="42"/>
      <c r="N1698" s="42"/>
      <c r="O1698" s="42"/>
      <c r="P1698" s="42"/>
      <c r="Q1698" s="42"/>
      <c r="R1698" s="42"/>
      <c r="S1698" s="42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H1698" s="42"/>
      <c r="BI1698" s="42"/>
      <c r="BJ1698" s="42"/>
      <c r="BK1698" s="42"/>
      <c r="BL1698" s="42"/>
      <c r="BM1698" s="42"/>
      <c r="BN1698" s="42"/>
      <c r="BO1698" s="42"/>
      <c r="BP1698" s="42"/>
      <c r="BQ1698" s="42"/>
      <c r="BR1698" s="42"/>
      <c r="BS1698" s="42"/>
      <c r="BT1698" s="42"/>
      <c r="BU1698" s="42"/>
      <c r="BV1698" s="42"/>
      <c r="BW1698" s="42"/>
      <c r="BX1698" s="42"/>
      <c r="BY1698" s="42"/>
      <c r="BZ1698" s="42"/>
      <c r="CA1698" s="42"/>
      <c r="CB1698" s="42"/>
      <c r="CC1698" s="42"/>
      <c r="CD1698" s="42"/>
      <c r="CE1698" s="42"/>
      <c r="CF1698" s="42"/>
      <c r="CG1698" s="42"/>
      <c r="CH1698" s="42"/>
      <c r="CI1698" s="42"/>
      <c r="CJ1698" s="42"/>
      <c r="CK1698" s="42"/>
      <c r="CL1698" s="42"/>
      <c r="CM1698" s="42"/>
      <c r="CN1698" s="42"/>
      <c r="CO1698" s="42"/>
      <c r="CP1698" s="42"/>
      <c r="CQ1698" s="42"/>
      <c r="CR1698" s="42"/>
      <c r="CS1698" s="42"/>
      <c r="CT1698" s="42"/>
      <c r="CU1698" s="42"/>
      <c r="CV1698" s="42"/>
    </row>
    <row r="1699" spans="1:100" x14ac:dyDescent="0.45">
      <c r="A1699" s="42"/>
      <c r="B1699" s="42"/>
      <c r="C1699" s="42"/>
      <c r="D1699" s="42"/>
      <c r="E1699" s="42"/>
      <c r="F1699" s="42"/>
      <c r="G1699" s="42"/>
      <c r="H1699" s="42"/>
      <c r="I1699" s="42"/>
      <c r="J1699" s="42"/>
      <c r="K1699" s="42"/>
      <c r="L1699" s="42"/>
      <c r="M1699" s="42"/>
      <c r="N1699" s="42"/>
      <c r="O1699" s="42"/>
      <c r="P1699" s="42"/>
      <c r="Q1699" s="42"/>
      <c r="R1699" s="42"/>
      <c r="S1699" s="42"/>
      <c r="T1699" s="42"/>
      <c r="U1699" s="42"/>
      <c r="V1699" s="42"/>
      <c r="W1699" s="42"/>
      <c r="X1699" s="42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S1699" s="42"/>
      <c r="AT1699" s="42"/>
      <c r="AU1699" s="42"/>
      <c r="AV1699" s="42"/>
      <c r="AW1699" s="42"/>
      <c r="AX1699" s="42"/>
      <c r="AY1699" s="42"/>
      <c r="AZ1699" s="42"/>
      <c r="BA1699" s="42"/>
      <c r="BB1699" s="42"/>
      <c r="BC1699" s="42"/>
      <c r="BD1699" s="42"/>
      <c r="BE1699" s="42"/>
      <c r="BF1699" s="42"/>
      <c r="BG1699" s="42"/>
      <c r="BH1699" s="42"/>
      <c r="BI1699" s="42"/>
      <c r="BJ1699" s="42"/>
      <c r="BK1699" s="42"/>
      <c r="BL1699" s="42"/>
      <c r="BM1699" s="42"/>
      <c r="BN1699" s="42"/>
      <c r="BO1699" s="42"/>
      <c r="BP1699" s="42"/>
      <c r="BQ1699" s="42"/>
      <c r="BR1699" s="42"/>
      <c r="BS1699" s="42"/>
      <c r="BT1699" s="42"/>
      <c r="BU1699" s="42"/>
      <c r="BV1699" s="42"/>
      <c r="BW1699" s="42"/>
      <c r="BX1699" s="42"/>
      <c r="BY1699" s="42"/>
      <c r="BZ1699" s="42"/>
      <c r="CA1699" s="42"/>
      <c r="CB1699" s="42"/>
      <c r="CC1699" s="42"/>
      <c r="CD1699" s="42"/>
      <c r="CE1699" s="42"/>
      <c r="CF1699" s="42"/>
      <c r="CG1699" s="42"/>
      <c r="CH1699" s="42"/>
      <c r="CI1699" s="42"/>
      <c r="CJ1699" s="42"/>
      <c r="CK1699" s="42"/>
      <c r="CL1699" s="42"/>
      <c r="CM1699" s="42"/>
      <c r="CN1699" s="42"/>
      <c r="CO1699" s="42"/>
      <c r="CP1699" s="42"/>
      <c r="CQ1699" s="42"/>
      <c r="CR1699" s="42"/>
      <c r="CS1699" s="42"/>
      <c r="CT1699" s="42"/>
      <c r="CU1699" s="42"/>
      <c r="CV1699" s="42"/>
    </row>
    <row r="1700" spans="1:100" x14ac:dyDescent="0.45">
      <c r="A1700" s="42"/>
      <c r="B1700" s="42"/>
      <c r="C1700" s="42"/>
      <c r="D1700" s="42"/>
      <c r="E1700" s="42"/>
      <c r="F1700" s="42"/>
      <c r="G1700" s="42"/>
      <c r="H1700" s="42"/>
      <c r="I1700" s="42"/>
      <c r="J1700" s="42"/>
      <c r="K1700" s="42"/>
      <c r="L1700" s="42"/>
      <c r="M1700" s="42"/>
      <c r="N1700" s="42"/>
      <c r="O1700" s="42"/>
      <c r="P1700" s="42"/>
      <c r="Q1700" s="42"/>
      <c r="R1700" s="42"/>
      <c r="S1700" s="42"/>
      <c r="T1700" s="42"/>
      <c r="U1700" s="42"/>
      <c r="V1700" s="42"/>
      <c r="W1700" s="42"/>
      <c r="X1700" s="42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S1700" s="42"/>
      <c r="AT1700" s="42"/>
      <c r="AU1700" s="42"/>
      <c r="AV1700" s="42"/>
      <c r="AW1700" s="42"/>
      <c r="AX1700" s="42"/>
      <c r="AY1700" s="42"/>
      <c r="AZ1700" s="42"/>
      <c r="BA1700" s="42"/>
      <c r="BB1700" s="42"/>
      <c r="BC1700" s="42"/>
      <c r="BD1700" s="42"/>
      <c r="BE1700" s="42"/>
      <c r="BF1700" s="42"/>
      <c r="BG1700" s="42"/>
      <c r="BH1700" s="42"/>
      <c r="BI1700" s="42"/>
      <c r="BJ1700" s="42"/>
      <c r="BK1700" s="42"/>
      <c r="BL1700" s="42"/>
      <c r="BM1700" s="42"/>
      <c r="BN1700" s="42"/>
      <c r="BO1700" s="42"/>
      <c r="BP1700" s="42"/>
      <c r="BQ1700" s="42"/>
      <c r="BR1700" s="42"/>
      <c r="BS1700" s="42"/>
      <c r="BT1700" s="42"/>
      <c r="BU1700" s="42"/>
      <c r="BV1700" s="42"/>
      <c r="BW1700" s="42"/>
      <c r="BX1700" s="42"/>
      <c r="BY1700" s="42"/>
      <c r="BZ1700" s="42"/>
      <c r="CA1700" s="42"/>
      <c r="CB1700" s="42"/>
      <c r="CC1700" s="42"/>
      <c r="CD1700" s="42"/>
      <c r="CE1700" s="42"/>
      <c r="CF1700" s="42"/>
      <c r="CG1700" s="42"/>
      <c r="CH1700" s="42"/>
      <c r="CI1700" s="42"/>
      <c r="CJ1700" s="42"/>
      <c r="CK1700" s="42"/>
      <c r="CL1700" s="42"/>
      <c r="CM1700" s="42"/>
      <c r="CN1700" s="42"/>
      <c r="CO1700" s="42"/>
      <c r="CP1700" s="42"/>
      <c r="CQ1700" s="42"/>
      <c r="CR1700" s="42"/>
      <c r="CS1700" s="42"/>
      <c r="CT1700" s="42"/>
      <c r="CU1700" s="42"/>
      <c r="CV1700" s="42"/>
    </row>
    <row r="1701" spans="1:100" x14ac:dyDescent="0.45">
      <c r="A1701" s="42"/>
      <c r="B1701" s="42"/>
      <c r="C1701" s="42"/>
      <c r="D1701" s="42"/>
      <c r="E1701" s="42"/>
      <c r="F1701" s="42"/>
      <c r="G1701" s="42"/>
      <c r="H1701" s="42"/>
      <c r="I1701" s="42"/>
      <c r="J1701" s="42"/>
      <c r="K1701" s="42"/>
      <c r="L1701" s="42"/>
      <c r="M1701" s="42"/>
      <c r="N1701" s="42"/>
      <c r="O1701" s="42"/>
      <c r="P1701" s="42"/>
      <c r="Q1701" s="42"/>
      <c r="R1701" s="42"/>
      <c r="S1701" s="42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H1701" s="42"/>
      <c r="BI1701" s="42"/>
      <c r="BJ1701" s="42"/>
      <c r="BK1701" s="42"/>
      <c r="BL1701" s="42"/>
      <c r="BM1701" s="42"/>
      <c r="BN1701" s="42"/>
      <c r="BO1701" s="42"/>
      <c r="BP1701" s="42"/>
      <c r="BQ1701" s="42"/>
      <c r="BR1701" s="42"/>
      <c r="BS1701" s="42"/>
      <c r="BT1701" s="42"/>
      <c r="BU1701" s="42"/>
      <c r="BV1701" s="42"/>
      <c r="BW1701" s="42"/>
      <c r="BX1701" s="42"/>
      <c r="BY1701" s="42"/>
      <c r="BZ1701" s="42"/>
      <c r="CA1701" s="42"/>
      <c r="CB1701" s="42"/>
      <c r="CC1701" s="42"/>
      <c r="CD1701" s="42"/>
      <c r="CE1701" s="42"/>
      <c r="CF1701" s="42"/>
      <c r="CG1701" s="42"/>
      <c r="CH1701" s="42"/>
      <c r="CI1701" s="42"/>
      <c r="CJ1701" s="42"/>
      <c r="CK1701" s="42"/>
      <c r="CL1701" s="42"/>
      <c r="CM1701" s="42"/>
      <c r="CN1701" s="42"/>
      <c r="CO1701" s="42"/>
      <c r="CP1701" s="42"/>
      <c r="CQ1701" s="42"/>
      <c r="CR1701" s="42"/>
      <c r="CS1701" s="42"/>
      <c r="CT1701" s="42"/>
      <c r="CU1701" s="42"/>
      <c r="CV1701" s="42"/>
    </row>
    <row r="1702" spans="1:100" x14ac:dyDescent="0.45">
      <c r="A1702" s="42"/>
      <c r="B1702" s="42"/>
      <c r="C1702" s="42"/>
      <c r="D1702" s="42"/>
      <c r="E1702" s="42"/>
      <c r="F1702" s="42"/>
      <c r="G1702" s="42"/>
      <c r="H1702" s="42"/>
      <c r="I1702" s="42"/>
      <c r="J1702" s="42"/>
      <c r="K1702" s="42"/>
      <c r="L1702" s="42"/>
      <c r="M1702" s="42"/>
      <c r="N1702" s="42"/>
      <c r="O1702" s="42"/>
      <c r="P1702" s="42"/>
      <c r="Q1702" s="42"/>
      <c r="R1702" s="42"/>
      <c r="S1702" s="42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H1702" s="42"/>
      <c r="BI1702" s="42"/>
      <c r="BJ1702" s="42"/>
      <c r="BK1702" s="42"/>
      <c r="BL1702" s="42"/>
      <c r="BM1702" s="42"/>
      <c r="BN1702" s="42"/>
      <c r="BO1702" s="42"/>
      <c r="BP1702" s="42"/>
      <c r="BQ1702" s="42"/>
      <c r="BR1702" s="42"/>
      <c r="BS1702" s="42"/>
      <c r="BT1702" s="42"/>
      <c r="BU1702" s="42"/>
      <c r="BV1702" s="42"/>
      <c r="BW1702" s="42"/>
      <c r="BX1702" s="42"/>
      <c r="BY1702" s="42"/>
      <c r="BZ1702" s="42"/>
      <c r="CA1702" s="42"/>
      <c r="CB1702" s="42"/>
      <c r="CC1702" s="42"/>
      <c r="CD1702" s="42"/>
      <c r="CE1702" s="42"/>
      <c r="CF1702" s="42"/>
      <c r="CG1702" s="42"/>
      <c r="CH1702" s="42"/>
      <c r="CI1702" s="42"/>
      <c r="CJ1702" s="42"/>
      <c r="CK1702" s="42"/>
      <c r="CL1702" s="42"/>
      <c r="CM1702" s="42"/>
      <c r="CN1702" s="42"/>
      <c r="CO1702" s="42"/>
      <c r="CP1702" s="42"/>
      <c r="CQ1702" s="42"/>
      <c r="CR1702" s="42"/>
      <c r="CS1702" s="42"/>
      <c r="CT1702" s="42"/>
      <c r="CU1702" s="42"/>
      <c r="CV1702" s="42"/>
    </row>
    <row r="1703" spans="1:100" x14ac:dyDescent="0.45">
      <c r="A1703" s="42"/>
      <c r="B1703" s="42"/>
      <c r="C1703" s="42"/>
      <c r="D1703" s="42"/>
      <c r="E1703" s="42"/>
      <c r="F1703" s="42"/>
      <c r="G1703" s="42"/>
      <c r="H1703" s="42"/>
      <c r="I1703" s="42"/>
      <c r="J1703" s="42"/>
      <c r="K1703" s="42"/>
      <c r="L1703" s="42"/>
      <c r="M1703" s="42"/>
      <c r="N1703" s="42"/>
      <c r="O1703" s="42"/>
      <c r="P1703" s="42"/>
      <c r="Q1703" s="42"/>
      <c r="R1703" s="42"/>
      <c r="S1703" s="42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H1703" s="42"/>
      <c r="BI1703" s="42"/>
      <c r="BJ1703" s="42"/>
      <c r="BK1703" s="42"/>
      <c r="BL1703" s="42"/>
      <c r="BM1703" s="42"/>
      <c r="BN1703" s="42"/>
      <c r="BO1703" s="42"/>
      <c r="BP1703" s="42"/>
      <c r="BQ1703" s="42"/>
      <c r="BR1703" s="42"/>
      <c r="BS1703" s="42"/>
      <c r="BT1703" s="42"/>
      <c r="BU1703" s="42"/>
      <c r="BV1703" s="42"/>
      <c r="BW1703" s="42"/>
      <c r="BX1703" s="42"/>
      <c r="BY1703" s="42"/>
      <c r="BZ1703" s="42"/>
      <c r="CA1703" s="42"/>
      <c r="CB1703" s="42"/>
      <c r="CC1703" s="42"/>
      <c r="CD1703" s="42"/>
      <c r="CE1703" s="42"/>
      <c r="CF1703" s="42"/>
      <c r="CG1703" s="42"/>
      <c r="CH1703" s="42"/>
      <c r="CI1703" s="42"/>
      <c r="CJ1703" s="42"/>
      <c r="CK1703" s="42"/>
      <c r="CL1703" s="42"/>
      <c r="CM1703" s="42"/>
      <c r="CN1703" s="42"/>
      <c r="CO1703" s="42"/>
      <c r="CP1703" s="42"/>
      <c r="CQ1703" s="42"/>
      <c r="CR1703" s="42"/>
      <c r="CS1703" s="42"/>
      <c r="CT1703" s="42"/>
      <c r="CU1703" s="42"/>
      <c r="CV1703" s="42"/>
    </row>
    <row r="1704" spans="1:100" x14ac:dyDescent="0.45">
      <c r="A1704" s="42"/>
      <c r="B1704" s="42"/>
      <c r="C1704" s="42"/>
      <c r="D1704" s="42"/>
      <c r="E1704" s="42"/>
      <c r="F1704" s="42"/>
      <c r="G1704" s="42"/>
      <c r="H1704" s="42"/>
      <c r="I1704" s="42"/>
      <c r="J1704" s="42"/>
      <c r="K1704" s="42"/>
      <c r="L1704" s="42"/>
      <c r="M1704" s="42"/>
      <c r="N1704" s="42"/>
      <c r="O1704" s="42"/>
      <c r="P1704" s="42"/>
      <c r="Q1704" s="42"/>
      <c r="R1704" s="42"/>
      <c r="S1704" s="42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S1704" s="42"/>
      <c r="AT1704" s="42"/>
      <c r="AU1704" s="42"/>
      <c r="AV1704" s="42"/>
      <c r="AW1704" s="42"/>
      <c r="AX1704" s="42"/>
      <c r="AY1704" s="42"/>
      <c r="AZ1704" s="42"/>
      <c r="BA1704" s="42"/>
      <c r="BB1704" s="42"/>
      <c r="BC1704" s="42"/>
      <c r="BD1704" s="42"/>
      <c r="BE1704" s="42"/>
      <c r="BF1704" s="42"/>
      <c r="BG1704" s="42"/>
      <c r="BH1704" s="42"/>
      <c r="BI1704" s="42"/>
      <c r="BJ1704" s="42"/>
      <c r="BK1704" s="42"/>
      <c r="BL1704" s="42"/>
      <c r="BM1704" s="42"/>
      <c r="BN1704" s="42"/>
      <c r="BO1704" s="42"/>
      <c r="BP1704" s="42"/>
      <c r="BQ1704" s="42"/>
      <c r="BR1704" s="42"/>
      <c r="BS1704" s="42"/>
      <c r="BT1704" s="42"/>
      <c r="BU1704" s="42"/>
      <c r="BV1704" s="42"/>
      <c r="BW1704" s="42"/>
      <c r="BX1704" s="42"/>
      <c r="BY1704" s="42"/>
      <c r="BZ1704" s="42"/>
      <c r="CA1704" s="42"/>
      <c r="CB1704" s="42"/>
      <c r="CC1704" s="42"/>
      <c r="CD1704" s="42"/>
      <c r="CE1704" s="42"/>
      <c r="CF1704" s="42"/>
      <c r="CG1704" s="42"/>
      <c r="CH1704" s="42"/>
      <c r="CI1704" s="42"/>
      <c r="CJ1704" s="42"/>
      <c r="CK1704" s="42"/>
      <c r="CL1704" s="42"/>
      <c r="CM1704" s="42"/>
      <c r="CN1704" s="42"/>
      <c r="CO1704" s="42"/>
      <c r="CP1704" s="42"/>
      <c r="CQ1704" s="42"/>
      <c r="CR1704" s="42"/>
      <c r="CS1704" s="42"/>
      <c r="CT1704" s="42"/>
      <c r="CU1704" s="42"/>
      <c r="CV1704" s="42"/>
    </row>
    <row r="1705" spans="1:100" x14ac:dyDescent="0.45">
      <c r="A1705" s="42"/>
      <c r="B1705" s="42"/>
      <c r="C1705" s="42"/>
      <c r="D1705" s="42"/>
      <c r="E1705" s="42"/>
      <c r="F1705" s="42"/>
      <c r="G1705" s="42"/>
      <c r="H1705" s="42"/>
      <c r="I1705" s="42"/>
      <c r="J1705" s="42"/>
      <c r="K1705" s="42"/>
      <c r="L1705" s="42"/>
      <c r="M1705" s="42"/>
      <c r="N1705" s="42"/>
      <c r="O1705" s="42"/>
      <c r="P1705" s="42"/>
      <c r="Q1705" s="42"/>
      <c r="R1705" s="42"/>
      <c r="S1705" s="42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H1705" s="42"/>
      <c r="BI1705" s="42"/>
      <c r="BJ1705" s="42"/>
      <c r="BK1705" s="42"/>
      <c r="BL1705" s="42"/>
      <c r="BM1705" s="42"/>
      <c r="BN1705" s="42"/>
      <c r="BO1705" s="42"/>
      <c r="BP1705" s="42"/>
      <c r="BQ1705" s="42"/>
      <c r="BR1705" s="42"/>
      <c r="BS1705" s="42"/>
      <c r="BT1705" s="42"/>
      <c r="BU1705" s="42"/>
      <c r="BV1705" s="42"/>
      <c r="BW1705" s="42"/>
      <c r="BX1705" s="42"/>
      <c r="BY1705" s="42"/>
      <c r="BZ1705" s="42"/>
      <c r="CA1705" s="42"/>
      <c r="CB1705" s="42"/>
      <c r="CC1705" s="42"/>
      <c r="CD1705" s="42"/>
      <c r="CE1705" s="42"/>
      <c r="CF1705" s="42"/>
      <c r="CG1705" s="42"/>
      <c r="CH1705" s="42"/>
      <c r="CI1705" s="42"/>
      <c r="CJ1705" s="42"/>
      <c r="CK1705" s="42"/>
      <c r="CL1705" s="42"/>
      <c r="CM1705" s="42"/>
      <c r="CN1705" s="42"/>
      <c r="CO1705" s="42"/>
      <c r="CP1705" s="42"/>
      <c r="CQ1705" s="42"/>
      <c r="CR1705" s="42"/>
      <c r="CS1705" s="42"/>
      <c r="CT1705" s="42"/>
      <c r="CU1705" s="42"/>
      <c r="CV1705" s="42"/>
    </row>
    <row r="1706" spans="1:100" x14ac:dyDescent="0.45">
      <c r="A1706" s="42"/>
      <c r="B1706" s="42"/>
      <c r="C1706" s="42"/>
      <c r="D1706" s="42"/>
      <c r="E1706" s="42"/>
      <c r="F1706" s="42"/>
      <c r="G1706" s="42"/>
      <c r="H1706" s="42"/>
      <c r="I1706" s="42"/>
      <c r="J1706" s="42"/>
      <c r="K1706" s="42"/>
      <c r="L1706" s="42"/>
      <c r="M1706" s="42"/>
      <c r="N1706" s="42"/>
      <c r="O1706" s="42"/>
      <c r="P1706" s="42"/>
      <c r="Q1706" s="42"/>
      <c r="R1706" s="42"/>
      <c r="S1706" s="42"/>
      <c r="T1706" s="42"/>
      <c r="U1706" s="42"/>
      <c r="V1706" s="42"/>
      <c r="W1706" s="42"/>
      <c r="X1706" s="42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S1706" s="42"/>
      <c r="AT1706" s="42"/>
      <c r="AU1706" s="42"/>
      <c r="AV1706" s="42"/>
      <c r="AW1706" s="42"/>
      <c r="AX1706" s="42"/>
      <c r="AY1706" s="42"/>
      <c r="AZ1706" s="42"/>
      <c r="BA1706" s="42"/>
      <c r="BB1706" s="42"/>
      <c r="BC1706" s="42"/>
      <c r="BD1706" s="42"/>
      <c r="BE1706" s="42"/>
      <c r="BF1706" s="42"/>
      <c r="BG1706" s="42"/>
      <c r="BH1706" s="42"/>
      <c r="BI1706" s="42"/>
      <c r="BJ1706" s="42"/>
      <c r="BK1706" s="42"/>
      <c r="BL1706" s="42"/>
      <c r="BM1706" s="42"/>
      <c r="BN1706" s="42"/>
      <c r="BO1706" s="42"/>
      <c r="BP1706" s="42"/>
      <c r="BQ1706" s="42"/>
      <c r="BR1706" s="42"/>
      <c r="BS1706" s="42"/>
      <c r="BT1706" s="42"/>
      <c r="BU1706" s="42"/>
      <c r="BV1706" s="42"/>
      <c r="BW1706" s="42"/>
      <c r="BX1706" s="42"/>
      <c r="BY1706" s="42"/>
      <c r="BZ1706" s="42"/>
      <c r="CA1706" s="42"/>
      <c r="CB1706" s="42"/>
      <c r="CC1706" s="42"/>
      <c r="CD1706" s="42"/>
      <c r="CE1706" s="42"/>
      <c r="CF1706" s="42"/>
      <c r="CG1706" s="42"/>
      <c r="CH1706" s="42"/>
      <c r="CI1706" s="42"/>
      <c r="CJ1706" s="42"/>
      <c r="CK1706" s="42"/>
      <c r="CL1706" s="42"/>
      <c r="CM1706" s="42"/>
      <c r="CN1706" s="42"/>
      <c r="CO1706" s="42"/>
      <c r="CP1706" s="42"/>
      <c r="CQ1706" s="42"/>
      <c r="CR1706" s="42"/>
      <c r="CS1706" s="42"/>
      <c r="CT1706" s="42"/>
      <c r="CU1706" s="42"/>
      <c r="CV1706" s="42"/>
    </row>
    <row r="1707" spans="1:100" x14ac:dyDescent="0.45">
      <c r="A1707" s="42"/>
      <c r="B1707" s="42"/>
      <c r="C1707" s="42"/>
      <c r="D1707" s="42"/>
      <c r="E1707" s="42"/>
      <c r="F1707" s="42"/>
      <c r="G1707" s="42"/>
      <c r="H1707" s="42"/>
      <c r="I1707" s="42"/>
      <c r="J1707" s="42"/>
      <c r="K1707" s="42"/>
      <c r="L1707" s="42"/>
      <c r="M1707" s="42"/>
      <c r="N1707" s="42"/>
      <c r="O1707" s="42"/>
      <c r="P1707" s="42"/>
      <c r="Q1707" s="42"/>
      <c r="R1707" s="42"/>
      <c r="S1707" s="42"/>
      <c r="T1707" s="42"/>
      <c r="U1707" s="42"/>
      <c r="V1707" s="42"/>
      <c r="W1707" s="42"/>
      <c r="X1707" s="42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S1707" s="42"/>
      <c r="AT1707" s="42"/>
      <c r="AU1707" s="42"/>
      <c r="AV1707" s="42"/>
      <c r="AW1707" s="42"/>
      <c r="AX1707" s="42"/>
      <c r="AY1707" s="42"/>
      <c r="AZ1707" s="42"/>
      <c r="BA1707" s="42"/>
      <c r="BB1707" s="42"/>
      <c r="BC1707" s="42"/>
      <c r="BD1707" s="42"/>
      <c r="BE1707" s="42"/>
      <c r="BF1707" s="42"/>
      <c r="BG1707" s="42"/>
      <c r="BH1707" s="42"/>
      <c r="BI1707" s="42"/>
      <c r="BJ1707" s="42"/>
      <c r="BK1707" s="42"/>
      <c r="BL1707" s="42"/>
      <c r="BM1707" s="42"/>
      <c r="BN1707" s="42"/>
      <c r="BO1707" s="42"/>
      <c r="BP1707" s="42"/>
      <c r="BQ1707" s="42"/>
      <c r="BR1707" s="42"/>
      <c r="BS1707" s="42"/>
      <c r="BT1707" s="42"/>
      <c r="BU1707" s="42"/>
      <c r="BV1707" s="42"/>
      <c r="BW1707" s="42"/>
      <c r="BX1707" s="42"/>
      <c r="BY1707" s="42"/>
      <c r="BZ1707" s="42"/>
      <c r="CA1707" s="42"/>
      <c r="CB1707" s="42"/>
      <c r="CC1707" s="42"/>
      <c r="CD1707" s="42"/>
      <c r="CE1707" s="42"/>
      <c r="CF1707" s="42"/>
      <c r="CG1707" s="42"/>
      <c r="CH1707" s="42"/>
      <c r="CI1707" s="42"/>
      <c r="CJ1707" s="42"/>
      <c r="CK1707" s="42"/>
      <c r="CL1707" s="42"/>
      <c r="CM1707" s="42"/>
      <c r="CN1707" s="42"/>
      <c r="CO1707" s="42"/>
      <c r="CP1707" s="42"/>
      <c r="CQ1707" s="42"/>
      <c r="CR1707" s="42"/>
      <c r="CS1707" s="42"/>
      <c r="CT1707" s="42"/>
      <c r="CU1707" s="42"/>
      <c r="CV1707" s="42"/>
    </row>
    <row r="1708" spans="1:100" x14ac:dyDescent="0.45">
      <c r="A1708" s="42"/>
      <c r="B1708" s="42"/>
      <c r="C1708" s="42"/>
      <c r="D1708" s="42"/>
      <c r="E1708" s="42"/>
      <c r="F1708" s="42"/>
      <c r="G1708" s="42"/>
      <c r="H1708" s="42"/>
      <c r="I1708" s="42"/>
      <c r="J1708" s="42"/>
      <c r="K1708" s="42"/>
      <c r="L1708" s="42"/>
      <c r="M1708" s="42"/>
      <c r="N1708" s="42"/>
      <c r="O1708" s="42"/>
      <c r="P1708" s="42"/>
      <c r="Q1708" s="42"/>
      <c r="R1708" s="42"/>
      <c r="S1708" s="42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H1708" s="42"/>
      <c r="BI1708" s="42"/>
      <c r="BJ1708" s="42"/>
      <c r="BK1708" s="42"/>
      <c r="BL1708" s="42"/>
      <c r="BM1708" s="42"/>
      <c r="BN1708" s="42"/>
      <c r="BO1708" s="42"/>
      <c r="BP1708" s="42"/>
      <c r="BQ1708" s="42"/>
      <c r="BR1708" s="42"/>
      <c r="BS1708" s="42"/>
      <c r="BT1708" s="42"/>
      <c r="BU1708" s="42"/>
      <c r="BV1708" s="42"/>
      <c r="BW1708" s="42"/>
      <c r="BX1708" s="42"/>
      <c r="BY1708" s="42"/>
      <c r="BZ1708" s="42"/>
      <c r="CA1708" s="42"/>
      <c r="CB1708" s="42"/>
      <c r="CC1708" s="42"/>
      <c r="CD1708" s="42"/>
      <c r="CE1708" s="42"/>
      <c r="CF1708" s="42"/>
      <c r="CG1708" s="42"/>
      <c r="CH1708" s="42"/>
      <c r="CI1708" s="42"/>
      <c r="CJ1708" s="42"/>
      <c r="CK1708" s="42"/>
      <c r="CL1708" s="42"/>
      <c r="CM1708" s="42"/>
      <c r="CN1708" s="42"/>
      <c r="CO1708" s="42"/>
      <c r="CP1708" s="42"/>
      <c r="CQ1708" s="42"/>
      <c r="CR1708" s="42"/>
      <c r="CS1708" s="42"/>
      <c r="CT1708" s="42"/>
      <c r="CU1708" s="42"/>
      <c r="CV1708" s="42"/>
    </row>
    <row r="1709" spans="1:100" x14ac:dyDescent="0.45">
      <c r="A1709" s="42"/>
      <c r="B1709" s="42"/>
      <c r="C1709" s="42"/>
      <c r="D1709" s="42"/>
      <c r="E1709" s="42"/>
      <c r="F1709" s="42"/>
      <c r="G1709" s="42"/>
      <c r="H1709" s="42"/>
      <c r="I1709" s="42"/>
      <c r="J1709" s="42"/>
      <c r="K1709" s="42"/>
      <c r="L1709" s="42"/>
      <c r="M1709" s="42"/>
      <c r="N1709" s="42"/>
      <c r="O1709" s="42"/>
      <c r="P1709" s="42"/>
      <c r="Q1709" s="42"/>
      <c r="R1709" s="42"/>
      <c r="S1709" s="42"/>
      <c r="T1709" s="42"/>
      <c r="U1709" s="42"/>
      <c r="V1709" s="42"/>
      <c r="W1709" s="42"/>
      <c r="X1709" s="42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S1709" s="42"/>
      <c r="AT1709" s="42"/>
      <c r="AU1709" s="42"/>
      <c r="AV1709" s="42"/>
      <c r="AW1709" s="42"/>
      <c r="AX1709" s="42"/>
      <c r="AY1709" s="42"/>
      <c r="AZ1709" s="42"/>
      <c r="BA1709" s="42"/>
      <c r="BB1709" s="42"/>
      <c r="BC1709" s="42"/>
      <c r="BD1709" s="42"/>
      <c r="BE1709" s="42"/>
      <c r="BF1709" s="42"/>
      <c r="BG1709" s="42"/>
      <c r="BH1709" s="42"/>
      <c r="BI1709" s="42"/>
      <c r="BJ1709" s="42"/>
      <c r="BK1709" s="42"/>
      <c r="BL1709" s="42"/>
      <c r="BM1709" s="42"/>
      <c r="BN1709" s="42"/>
      <c r="BO1709" s="42"/>
      <c r="BP1709" s="42"/>
      <c r="BQ1709" s="42"/>
      <c r="BR1709" s="42"/>
      <c r="BS1709" s="42"/>
      <c r="BT1709" s="42"/>
      <c r="BU1709" s="42"/>
      <c r="BV1709" s="42"/>
      <c r="BW1709" s="42"/>
      <c r="BX1709" s="42"/>
      <c r="BY1709" s="42"/>
      <c r="BZ1709" s="42"/>
      <c r="CA1709" s="42"/>
      <c r="CB1709" s="42"/>
      <c r="CC1709" s="42"/>
      <c r="CD1709" s="42"/>
      <c r="CE1709" s="42"/>
      <c r="CF1709" s="42"/>
      <c r="CG1709" s="42"/>
      <c r="CH1709" s="42"/>
      <c r="CI1709" s="42"/>
      <c r="CJ1709" s="42"/>
      <c r="CK1709" s="42"/>
      <c r="CL1709" s="42"/>
      <c r="CM1709" s="42"/>
      <c r="CN1709" s="42"/>
      <c r="CO1709" s="42"/>
      <c r="CP1709" s="42"/>
      <c r="CQ1709" s="42"/>
      <c r="CR1709" s="42"/>
      <c r="CS1709" s="42"/>
      <c r="CT1709" s="42"/>
      <c r="CU1709" s="42"/>
      <c r="CV1709" s="42"/>
    </row>
    <row r="1710" spans="1:100" x14ac:dyDescent="0.45">
      <c r="A1710" s="42"/>
      <c r="B1710" s="42"/>
      <c r="C1710" s="42"/>
      <c r="D1710" s="42"/>
      <c r="E1710" s="42"/>
      <c r="F1710" s="42"/>
      <c r="G1710" s="42"/>
      <c r="H1710" s="42"/>
      <c r="I1710" s="42"/>
      <c r="J1710" s="42"/>
      <c r="K1710" s="42"/>
      <c r="L1710" s="42"/>
      <c r="M1710" s="42"/>
      <c r="N1710" s="42"/>
      <c r="O1710" s="42"/>
      <c r="P1710" s="42"/>
      <c r="Q1710" s="42"/>
      <c r="R1710" s="42"/>
      <c r="S1710" s="42"/>
      <c r="T1710" s="42"/>
      <c r="U1710" s="42"/>
      <c r="V1710" s="42"/>
      <c r="W1710" s="42"/>
      <c r="X1710" s="42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S1710" s="42"/>
      <c r="AT1710" s="42"/>
      <c r="AU1710" s="42"/>
      <c r="AV1710" s="42"/>
      <c r="AW1710" s="42"/>
      <c r="AX1710" s="42"/>
      <c r="AY1710" s="42"/>
      <c r="AZ1710" s="42"/>
      <c r="BA1710" s="42"/>
      <c r="BB1710" s="42"/>
      <c r="BC1710" s="42"/>
      <c r="BD1710" s="42"/>
      <c r="BE1710" s="42"/>
      <c r="BF1710" s="42"/>
      <c r="BG1710" s="42"/>
      <c r="BH1710" s="42"/>
      <c r="BI1710" s="42"/>
      <c r="BJ1710" s="42"/>
      <c r="BK1710" s="42"/>
      <c r="BL1710" s="42"/>
      <c r="BM1710" s="42"/>
      <c r="BN1710" s="42"/>
      <c r="BO1710" s="42"/>
      <c r="BP1710" s="42"/>
      <c r="BQ1710" s="42"/>
      <c r="BR1710" s="42"/>
      <c r="BS1710" s="42"/>
      <c r="BT1710" s="42"/>
      <c r="BU1710" s="42"/>
      <c r="BV1710" s="42"/>
      <c r="BW1710" s="42"/>
      <c r="BX1710" s="42"/>
      <c r="BY1710" s="42"/>
      <c r="BZ1710" s="42"/>
      <c r="CA1710" s="42"/>
      <c r="CB1710" s="42"/>
      <c r="CC1710" s="42"/>
      <c r="CD1710" s="42"/>
      <c r="CE1710" s="42"/>
      <c r="CF1710" s="42"/>
      <c r="CG1710" s="42"/>
      <c r="CH1710" s="42"/>
      <c r="CI1710" s="42"/>
      <c r="CJ1710" s="42"/>
      <c r="CK1710" s="42"/>
      <c r="CL1710" s="42"/>
      <c r="CM1710" s="42"/>
      <c r="CN1710" s="42"/>
      <c r="CO1710" s="42"/>
      <c r="CP1710" s="42"/>
      <c r="CQ1710" s="42"/>
      <c r="CR1710" s="42"/>
      <c r="CS1710" s="42"/>
      <c r="CT1710" s="42"/>
      <c r="CU1710" s="42"/>
      <c r="CV1710" s="42"/>
    </row>
    <row r="1711" spans="1:100" x14ac:dyDescent="0.45">
      <c r="A1711" s="42"/>
      <c r="B1711" s="42"/>
      <c r="C1711" s="42"/>
      <c r="D1711" s="42"/>
      <c r="E1711" s="42"/>
      <c r="F1711" s="42"/>
      <c r="G1711" s="42"/>
      <c r="H1711" s="42"/>
      <c r="I1711" s="42"/>
      <c r="J1711" s="42"/>
      <c r="K1711" s="42"/>
      <c r="L1711" s="42"/>
      <c r="M1711" s="42"/>
      <c r="N1711" s="42"/>
      <c r="O1711" s="42"/>
      <c r="P1711" s="42"/>
      <c r="Q1711" s="42"/>
      <c r="R1711" s="42"/>
      <c r="S1711" s="42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H1711" s="42"/>
      <c r="BI1711" s="42"/>
      <c r="BJ1711" s="42"/>
      <c r="BK1711" s="42"/>
      <c r="BL1711" s="42"/>
      <c r="BM1711" s="42"/>
      <c r="BN1711" s="42"/>
      <c r="BO1711" s="42"/>
      <c r="BP1711" s="42"/>
      <c r="BQ1711" s="42"/>
      <c r="BR1711" s="42"/>
      <c r="BS1711" s="42"/>
      <c r="BT1711" s="42"/>
      <c r="BU1711" s="42"/>
      <c r="BV1711" s="42"/>
      <c r="BW1711" s="42"/>
      <c r="BX1711" s="42"/>
      <c r="BY1711" s="42"/>
      <c r="BZ1711" s="42"/>
      <c r="CA1711" s="42"/>
      <c r="CB1711" s="42"/>
      <c r="CC1711" s="42"/>
      <c r="CD1711" s="42"/>
      <c r="CE1711" s="42"/>
      <c r="CF1711" s="42"/>
      <c r="CG1711" s="42"/>
      <c r="CH1711" s="42"/>
      <c r="CI1711" s="42"/>
      <c r="CJ1711" s="42"/>
      <c r="CK1711" s="42"/>
      <c r="CL1711" s="42"/>
      <c r="CM1711" s="42"/>
      <c r="CN1711" s="42"/>
      <c r="CO1711" s="42"/>
      <c r="CP1711" s="42"/>
      <c r="CQ1711" s="42"/>
      <c r="CR1711" s="42"/>
      <c r="CS1711" s="42"/>
      <c r="CT1711" s="42"/>
      <c r="CU1711" s="42"/>
      <c r="CV1711" s="42"/>
    </row>
    <row r="1712" spans="1:100" x14ac:dyDescent="0.45">
      <c r="A1712" s="42"/>
      <c r="B1712" s="42"/>
      <c r="C1712" s="42"/>
      <c r="D1712" s="42"/>
      <c r="E1712" s="42"/>
      <c r="F1712" s="42"/>
      <c r="G1712" s="42"/>
      <c r="H1712" s="42"/>
      <c r="I1712" s="42"/>
      <c r="J1712" s="42"/>
      <c r="K1712" s="42"/>
      <c r="L1712" s="42"/>
      <c r="M1712" s="42"/>
      <c r="N1712" s="42"/>
      <c r="O1712" s="42"/>
      <c r="P1712" s="42"/>
      <c r="Q1712" s="42"/>
      <c r="R1712" s="42"/>
      <c r="S1712" s="42"/>
      <c r="T1712" s="42"/>
      <c r="U1712" s="42"/>
      <c r="V1712" s="42"/>
      <c r="W1712" s="42"/>
      <c r="X1712" s="42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S1712" s="42"/>
      <c r="AT1712" s="42"/>
      <c r="AU1712" s="42"/>
      <c r="AV1712" s="42"/>
      <c r="AW1712" s="42"/>
      <c r="AX1712" s="42"/>
      <c r="AY1712" s="42"/>
      <c r="AZ1712" s="42"/>
      <c r="BA1712" s="42"/>
      <c r="BB1712" s="42"/>
      <c r="BC1712" s="42"/>
      <c r="BD1712" s="42"/>
      <c r="BE1712" s="42"/>
      <c r="BF1712" s="42"/>
      <c r="BG1712" s="42"/>
      <c r="BH1712" s="42"/>
      <c r="BI1712" s="42"/>
      <c r="BJ1712" s="42"/>
      <c r="BK1712" s="42"/>
      <c r="BL1712" s="42"/>
      <c r="BM1712" s="42"/>
      <c r="BN1712" s="42"/>
      <c r="BO1712" s="42"/>
      <c r="BP1712" s="42"/>
      <c r="BQ1712" s="42"/>
      <c r="BR1712" s="42"/>
      <c r="BS1712" s="42"/>
      <c r="BT1712" s="42"/>
      <c r="BU1712" s="42"/>
      <c r="BV1712" s="42"/>
      <c r="BW1712" s="42"/>
      <c r="BX1712" s="42"/>
      <c r="BY1712" s="42"/>
      <c r="BZ1712" s="42"/>
      <c r="CA1712" s="42"/>
      <c r="CB1712" s="42"/>
      <c r="CC1712" s="42"/>
      <c r="CD1712" s="42"/>
      <c r="CE1712" s="42"/>
      <c r="CF1712" s="42"/>
      <c r="CG1712" s="42"/>
      <c r="CH1712" s="42"/>
      <c r="CI1712" s="42"/>
      <c r="CJ1712" s="42"/>
      <c r="CK1712" s="42"/>
      <c r="CL1712" s="42"/>
      <c r="CM1712" s="42"/>
      <c r="CN1712" s="42"/>
      <c r="CO1712" s="42"/>
      <c r="CP1712" s="42"/>
      <c r="CQ1712" s="42"/>
      <c r="CR1712" s="42"/>
      <c r="CS1712" s="42"/>
      <c r="CT1712" s="42"/>
      <c r="CU1712" s="42"/>
      <c r="CV1712" s="42"/>
    </row>
    <row r="1713" spans="1:100" x14ac:dyDescent="0.45">
      <c r="A1713" s="42"/>
      <c r="B1713" s="42"/>
      <c r="C1713" s="42"/>
      <c r="D1713" s="42"/>
      <c r="E1713" s="42"/>
      <c r="F1713" s="42"/>
      <c r="G1713" s="42"/>
      <c r="H1713" s="42"/>
      <c r="I1713" s="42"/>
      <c r="J1713" s="42"/>
      <c r="K1713" s="42"/>
      <c r="L1713" s="42"/>
      <c r="M1713" s="42"/>
      <c r="N1713" s="42"/>
      <c r="O1713" s="42"/>
      <c r="P1713" s="42"/>
      <c r="Q1713" s="42"/>
      <c r="R1713" s="42"/>
      <c r="S1713" s="42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H1713" s="42"/>
      <c r="BI1713" s="42"/>
      <c r="BJ1713" s="42"/>
      <c r="BK1713" s="42"/>
      <c r="BL1713" s="42"/>
      <c r="BM1713" s="42"/>
      <c r="BN1713" s="42"/>
      <c r="BO1713" s="42"/>
      <c r="BP1713" s="42"/>
      <c r="BQ1713" s="42"/>
      <c r="BR1713" s="42"/>
      <c r="BS1713" s="42"/>
      <c r="BT1713" s="42"/>
      <c r="BU1713" s="42"/>
      <c r="BV1713" s="42"/>
      <c r="BW1713" s="42"/>
      <c r="BX1713" s="42"/>
      <c r="BY1713" s="42"/>
      <c r="BZ1713" s="42"/>
      <c r="CA1713" s="42"/>
      <c r="CB1713" s="42"/>
      <c r="CC1713" s="42"/>
      <c r="CD1713" s="42"/>
      <c r="CE1713" s="42"/>
      <c r="CF1713" s="42"/>
      <c r="CG1713" s="42"/>
      <c r="CH1713" s="42"/>
      <c r="CI1713" s="42"/>
      <c r="CJ1713" s="42"/>
      <c r="CK1713" s="42"/>
      <c r="CL1713" s="42"/>
      <c r="CM1713" s="42"/>
      <c r="CN1713" s="42"/>
      <c r="CO1713" s="42"/>
      <c r="CP1713" s="42"/>
      <c r="CQ1713" s="42"/>
      <c r="CR1713" s="42"/>
      <c r="CS1713" s="42"/>
      <c r="CT1713" s="42"/>
      <c r="CU1713" s="42"/>
      <c r="CV1713" s="42"/>
    </row>
    <row r="1714" spans="1:100" x14ac:dyDescent="0.45">
      <c r="A1714" s="42"/>
      <c r="B1714" s="42"/>
      <c r="C1714" s="42"/>
      <c r="D1714" s="42"/>
      <c r="E1714" s="42"/>
      <c r="F1714" s="42"/>
      <c r="G1714" s="42"/>
      <c r="H1714" s="42"/>
      <c r="I1714" s="42"/>
      <c r="J1714" s="42"/>
      <c r="K1714" s="42"/>
      <c r="L1714" s="42"/>
      <c r="M1714" s="42"/>
      <c r="N1714" s="42"/>
      <c r="O1714" s="42"/>
      <c r="P1714" s="42"/>
      <c r="Q1714" s="42"/>
      <c r="R1714" s="42"/>
      <c r="S1714" s="42"/>
      <c r="T1714" s="42"/>
      <c r="U1714" s="42"/>
      <c r="V1714" s="42"/>
      <c r="W1714" s="42"/>
      <c r="X1714" s="42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S1714" s="42"/>
      <c r="AT1714" s="42"/>
      <c r="AU1714" s="42"/>
      <c r="AV1714" s="42"/>
      <c r="AW1714" s="42"/>
      <c r="AX1714" s="42"/>
      <c r="AY1714" s="42"/>
      <c r="AZ1714" s="42"/>
      <c r="BA1714" s="42"/>
      <c r="BB1714" s="42"/>
      <c r="BC1714" s="42"/>
      <c r="BD1714" s="42"/>
      <c r="BE1714" s="42"/>
      <c r="BF1714" s="42"/>
      <c r="BG1714" s="42"/>
      <c r="BH1714" s="42"/>
      <c r="BI1714" s="42"/>
      <c r="BJ1714" s="42"/>
      <c r="BK1714" s="42"/>
      <c r="BL1714" s="42"/>
      <c r="BM1714" s="42"/>
      <c r="BN1714" s="42"/>
      <c r="BO1714" s="42"/>
      <c r="BP1714" s="42"/>
      <c r="BQ1714" s="42"/>
      <c r="BR1714" s="42"/>
      <c r="BS1714" s="42"/>
      <c r="BT1714" s="42"/>
      <c r="BU1714" s="42"/>
      <c r="BV1714" s="42"/>
      <c r="BW1714" s="42"/>
      <c r="BX1714" s="42"/>
      <c r="BY1714" s="42"/>
      <c r="BZ1714" s="42"/>
      <c r="CA1714" s="42"/>
      <c r="CB1714" s="42"/>
      <c r="CC1714" s="42"/>
      <c r="CD1714" s="42"/>
      <c r="CE1714" s="42"/>
      <c r="CF1714" s="42"/>
      <c r="CG1714" s="42"/>
      <c r="CH1714" s="42"/>
      <c r="CI1714" s="42"/>
      <c r="CJ1714" s="42"/>
      <c r="CK1714" s="42"/>
      <c r="CL1714" s="42"/>
      <c r="CM1714" s="42"/>
      <c r="CN1714" s="42"/>
      <c r="CO1714" s="42"/>
      <c r="CP1714" s="42"/>
      <c r="CQ1714" s="42"/>
      <c r="CR1714" s="42"/>
      <c r="CS1714" s="42"/>
      <c r="CT1714" s="42"/>
      <c r="CU1714" s="42"/>
      <c r="CV1714" s="42"/>
    </row>
    <row r="1715" spans="1:100" x14ac:dyDescent="0.45">
      <c r="A1715" s="42"/>
      <c r="B1715" s="42"/>
      <c r="C1715" s="42"/>
      <c r="D1715" s="42"/>
      <c r="E1715" s="42"/>
      <c r="F1715" s="42"/>
      <c r="G1715" s="42"/>
      <c r="H1715" s="42"/>
      <c r="I1715" s="42"/>
      <c r="J1715" s="42"/>
      <c r="K1715" s="42"/>
      <c r="L1715" s="42"/>
      <c r="M1715" s="42"/>
      <c r="N1715" s="42"/>
      <c r="O1715" s="42"/>
      <c r="P1715" s="42"/>
      <c r="Q1715" s="42"/>
      <c r="R1715" s="42"/>
      <c r="S1715" s="42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H1715" s="42"/>
      <c r="BI1715" s="42"/>
      <c r="BJ1715" s="42"/>
      <c r="BK1715" s="42"/>
      <c r="BL1715" s="42"/>
      <c r="BM1715" s="42"/>
      <c r="BN1715" s="42"/>
      <c r="BO1715" s="42"/>
      <c r="BP1715" s="42"/>
      <c r="BQ1715" s="42"/>
      <c r="BR1715" s="42"/>
      <c r="BS1715" s="42"/>
      <c r="BT1715" s="42"/>
      <c r="BU1715" s="42"/>
      <c r="BV1715" s="42"/>
      <c r="BW1715" s="42"/>
      <c r="BX1715" s="42"/>
      <c r="BY1715" s="42"/>
      <c r="BZ1715" s="42"/>
      <c r="CA1715" s="42"/>
      <c r="CB1715" s="42"/>
      <c r="CC1715" s="42"/>
      <c r="CD1715" s="42"/>
      <c r="CE1715" s="42"/>
      <c r="CF1715" s="42"/>
      <c r="CG1715" s="42"/>
      <c r="CH1715" s="42"/>
      <c r="CI1715" s="42"/>
      <c r="CJ1715" s="42"/>
      <c r="CK1715" s="42"/>
      <c r="CL1715" s="42"/>
      <c r="CM1715" s="42"/>
      <c r="CN1715" s="42"/>
      <c r="CO1715" s="42"/>
      <c r="CP1715" s="42"/>
      <c r="CQ1715" s="42"/>
      <c r="CR1715" s="42"/>
      <c r="CS1715" s="42"/>
      <c r="CT1715" s="42"/>
      <c r="CU1715" s="42"/>
      <c r="CV1715" s="42"/>
    </row>
    <row r="1716" spans="1:100" x14ac:dyDescent="0.45">
      <c r="A1716" s="42"/>
      <c r="B1716" s="42"/>
      <c r="C1716" s="42"/>
      <c r="D1716" s="42"/>
      <c r="E1716" s="42"/>
      <c r="F1716" s="42"/>
      <c r="G1716" s="42"/>
      <c r="H1716" s="42"/>
      <c r="I1716" s="42"/>
      <c r="J1716" s="42"/>
      <c r="K1716" s="42"/>
      <c r="L1716" s="42"/>
      <c r="M1716" s="42"/>
      <c r="N1716" s="42"/>
      <c r="O1716" s="42"/>
      <c r="P1716" s="42"/>
      <c r="Q1716" s="42"/>
      <c r="R1716" s="42"/>
      <c r="S1716" s="42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H1716" s="42"/>
      <c r="BI1716" s="42"/>
      <c r="BJ1716" s="42"/>
      <c r="BK1716" s="42"/>
      <c r="BL1716" s="42"/>
      <c r="BM1716" s="42"/>
      <c r="BN1716" s="42"/>
      <c r="BO1716" s="42"/>
      <c r="BP1716" s="42"/>
      <c r="BQ1716" s="42"/>
      <c r="BR1716" s="42"/>
      <c r="BS1716" s="42"/>
      <c r="BT1716" s="42"/>
      <c r="BU1716" s="42"/>
      <c r="BV1716" s="42"/>
      <c r="BW1716" s="42"/>
      <c r="BX1716" s="42"/>
      <c r="BY1716" s="42"/>
      <c r="BZ1716" s="42"/>
      <c r="CA1716" s="42"/>
      <c r="CB1716" s="42"/>
      <c r="CC1716" s="42"/>
      <c r="CD1716" s="42"/>
      <c r="CE1716" s="42"/>
      <c r="CF1716" s="42"/>
      <c r="CG1716" s="42"/>
      <c r="CH1716" s="42"/>
      <c r="CI1716" s="42"/>
      <c r="CJ1716" s="42"/>
      <c r="CK1716" s="42"/>
      <c r="CL1716" s="42"/>
      <c r="CM1716" s="42"/>
      <c r="CN1716" s="42"/>
      <c r="CO1716" s="42"/>
      <c r="CP1716" s="42"/>
      <c r="CQ1716" s="42"/>
      <c r="CR1716" s="42"/>
      <c r="CS1716" s="42"/>
      <c r="CT1716" s="42"/>
      <c r="CU1716" s="42"/>
      <c r="CV1716" s="42"/>
    </row>
    <row r="1717" spans="1:100" x14ac:dyDescent="0.45">
      <c r="A1717" s="42"/>
      <c r="B1717" s="42"/>
      <c r="C1717" s="42"/>
      <c r="D1717" s="42"/>
      <c r="E1717" s="42"/>
      <c r="F1717" s="42"/>
      <c r="G1717" s="42"/>
      <c r="H1717" s="42"/>
      <c r="I1717" s="42"/>
      <c r="J1717" s="42"/>
      <c r="K1717" s="42"/>
      <c r="L1717" s="42"/>
      <c r="M1717" s="42"/>
      <c r="N1717" s="42"/>
      <c r="O1717" s="42"/>
      <c r="P1717" s="42"/>
      <c r="Q1717" s="42"/>
      <c r="R1717" s="42"/>
      <c r="S1717" s="42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H1717" s="42"/>
      <c r="BI1717" s="42"/>
      <c r="BJ1717" s="42"/>
      <c r="BK1717" s="42"/>
      <c r="BL1717" s="42"/>
      <c r="BM1717" s="42"/>
      <c r="BN1717" s="42"/>
      <c r="BO1717" s="42"/>
      <c r="BP1717" s="42"/>
      <c r="BQ1717" s="42"/>
      <c r="BR1717" s="42"/>
      <c r="BS1717" s="42"/>
      <c r="BT1717" s="42"/>
      <c r="BU1717" s="42"/>
      <c r="BV1717" s="42"/>
      <c r="BW1717" s="42"/>
      <c r="BX1717" s="42"/>
      <c r="BY1717" s="42"/>
      <c r="BZ1717" s="42"/>
      <c r="CA1717" s="42"/>
      <c r="CB1717" s="42"/>
      <c r="CC1717" s="42"/>
      <c r="CD1717" s="42"/>
      <c r="CE1717" s="42"/>
      <c r="CF1717" s="42"/>
      <c r="CG1717" s="42"/>
      <c r="CH1717" s="42"/>
      <c r="CI1717" s="42"/>
      <c r="CJ1717" s="42"/>
      <c r="CK1717" s="42"/>
      <c r="CL1717" s="42"/>
      <c r="CM1717" s="42"/>
      <c r="CN1717" s="42"/>
      <c r="CO1717" s="42"/>
      <c r="CP1717" s="42"/>
      <c r="CQ1717" s="42"/>
      <c r="CR1717" s="42"/>
      <c r="CS1717" s="42"/>
      <c r="CT1717" s="42"/>
      <c r="CU1717" s="42"/>
      <c r="CV1717" s="42"/>
    </row>
    <row r="1718" spans="1:100" x14ac:dyDescent="0.45">
      <c r="A1718" s="42"/>
      <c r="B1718" s="42"/>
      <c r="C1718" s="42"/>
      <c r="D1718" s="42"/>
      <c r="E1718" s="42"/>
      <c r="F1718" s="42"/>
      <c r="G1718" s="42"/>
      <c r="H1718" s="42"/>
      <c r="I1718" s="42"/>
      <c r="J1718" s="42"/>
      <c r="K1718" s="42"/>
      <c r="L1718" s="42"/>
      <c r="M1718" s="42"/>
      <c r="N1718" s="42"/>
      <c r="O1718" s="42"/>
      <c r="P1718" s="42"/>
      <c r="Q1718" s="42"/>
      <c r="R1718" s="42"/>
      <c r="S1718" s="42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S1718" s="42"/>
      <c r="AT1718" s="42"/>
      <c r="AU1718" s="42"/>
      <c r="AV1718" s="42"/>
      <c r="AW1718" s="42"/>
      <c r="AX1718" s="42"/>
      <c r="AY1718" s="42"/>
      <c r="AZ1718" s="42"/>
      <c r="BA1718" s="42"/>
      <c r="BB1718" s="42"/>
      <c r="BC1718" s="42"/>
      <c r="BD1718" s="42"/>
      <c r="BE1718" s="42"/>
      <c r="BF1718" s="42"/>
      <c r="BG1718" s="42"/>
      <c r="BH1718" s="42"/>
      <c r="BI1718" s="42"/>
      <c r="BJ1718" s="42"/>
      <c r="BK1718" s="42"/>
      <c r="BL1718" s="42"/>
      <c r="BM1718" s="42"/>
      <c r="BN1718" s="42"/>
      <c r="BO1718" s="42"/>
      <c r="BP1718" s="42"/>
      <c r="BQ1718" s="42"/>
      <c r="BR1718" s="42"/>
      <c r="BS1718" s="42"/>
      <c r="BT1718" s="42"/>
      <c r="BU1718" s="42"/>
      <c r="BV1718" s="42"/>
      <c r="BW1718" s="42"/>
      <c r="BX1718" s="42"/>
      <c r="BY1718" s="42"/>
      <c r="BZ1718" s="42"/>
      <c r="CA1718" s="42"/>
      <c r="CB1718" s="42"/>
      <c r="CC1718" s="42"/>
      <c r="CD1718" s="42"/>
      <c r="CE1718" s="42"/>
      <c r="CF1718" s="42"/>
      <c r="CG1718" s="42"/>
      <c r="CH1718" s="42"/>
      <c r="CI1718" s="42"/>
      <c r="CJ1718" s="42"/>
      <c r="CK1718" s="42"/>
      <c r="CL1718" s="42"/>
      <c r="CM1718" s="42"/>
      <c r="CN1718" s="42"/>
      <c r="CO1718" s="42"/>
      <c r="CP1718" s="42"/>
      <c r="CQ1718" s="42"/>
      <c r="CR1718" s="42"/>
      <c r="CS1718" s="42"/>
      <c r="CT1718" s="42"/>
      <c r="CU1718" s="42"/>
      <c r="CV1718" s="42"/>
    </row>
    <row r="1719" spans="1:100" x14ac:dyDescent="0.45">
      <c r="A1719" s="42"/>
      <c r="B1719" s="42"/>
      <c r="C1719" s="42"/>
      <c r="D1719" s="42"/>
      <c r="E1719" s="42"/>
      <c r="F1719" s="42"/>
      <c r="G1719" s="42"/>
      <c r="H1719" s="42"/>
      <c r="I1719" s="42"/>
      <c r="J1719" s="42"/>
      <c r="K1719" s="42"/>
      <c r="L1719" s="42"/>
      <c r="M1719" s="42"/>
      <c r="N1719" s="42"/>
      <c r="O1719" s="42"/>
      <c r="P1719" s="42"/>
      <c r="Q1719" s="42"/>
      <c r="R1719" s="42"/>
      <c r="S1719" s="42"/>
      <c r="T1719" s="42"/>
      <c r="U1719" s="42"/>
      <c r="V1719" s="42"/>
      <c r="W1719" s="42"/>
      <c r="X1719" s="42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S1719" s="42"/>
      <c r="AT1719" s="42"/>
      <c r="AU1719" s="42"/>
      <c r="AV1719" s="42"/>
      <c r="AW1719" s="42"/>
      <c r="AX1719" s="42"/>
      <c r="AY1719" s="42"/>
      <c r="AZ1719" s="42"/>
      <c r="BA1719" s="42"/>
      <c r="BB1719" s="42"/>
      <c r="BC1719" s="42"/>
      <c r="BD1719" s="42"/>
      <c r="BE1719" s="42"/>
      <c r="BF1719" s="42"/>
      <c r="BG1719" s="42"/>
      <c r="BH1719" s="42"/>
      <c r="BI1719" s="42"/>
      <c r="BJ1719" s="42"/>
      <c r="BK1719" s="42"/>
      <c r="BL1719" s="42"/>
      <c r="BM1719" s="42"/>
      <c r="BN1719" s="42"/>
      <c r="BO1719" s="42"/>
      <c r="BP1719" s="42"/>
      <c r="BQ1719" s="42"/>
      <c r="BR1719" s="42"/>
      <c r="BS1719" s="42"/>
      <c r="BT1719" s="42"/>
      <c r="BU1719" s="42"/>
      <c r="BV1719" s="42"/>
      <c r="BW1719" s="42"/>
      <c r="BX1719" s="42"/>
      <c r="BY1719" s="42"/>
      <c r="BZ1719" s="42"/>
      <c r="CA1719" s="42"/>
      <c r="CB1719" s="42"/>
      <c r="CC1719" s="42"/>
      <c r="CD1719" s="42"/>
      <c r="CE1719" s="42"/>
      <c r="CF1719" s="42"/>
      <c r="CG1719" s="42"/>
      <c r="CH1719" s="42"/>
      <c r="CI1719" s="42"/>
      <c r="CJ1719" s="42"/>
      <c r="CK1719" s="42"/>
      <c r="CL1719" s="42"/>
      <c r="CM1719" s="42"/>
      <c r="CN1719" s="42"/>
      <c r="CO1719" s="42"/>
      <c r="CP1719" s="42"/>
      <c r="CQ1719" s="42"/>
      <c r="CR1719" s="42"/>
      <c r="CS1719" s="42"/>
      <c r="CT1719" s="42"/>
      <c r="CU1719" s="42"/>
      <c r="CV1719" s="42"/>
    </row>
    <row r="1720" spans="1:100" x14ac:dyDescent="0.45">
      <c r="A1720" s="42"/>
      <c r="B1720" s="42"/>
      <c r="C1720" s="42"/>
      <c r="D1720" s="42"/>
      <c r="E1720" s="42"/>
      <c r="F1720" s="42"/>
      <c r="G1720" s="42"/>
      <c r="H1720" s="42"/>
      <c r="I1720" s="42"/>
      <c r="J1720" s="42"/>
      <c r="K1720" s="42"/>
      <c r="L1720" s="42"/>
      <c r="M1720" s="42"/>
      <c r="N1720" s="42"/>
      <c r="O1720" s="42"/>
      <c r="P1720" s="42"/>
      <c r="Q1720" s="42"/>
      <c r="R1720" s="42"/>
      <c r="S1720" s="42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S1720" s="42"/>
      <c r="AT1720" s="42"/>
      <c r="AU1720" s="42"/>
      <c r="AV1720" s="42"/>
      <c r="AW1720" s="42"/>
      <c r="AX1720" s="42"/>
      <c r="AY1720" s="42"/>
      <c r="AZ1720" s="42"/>
      <c r="BA1720" s="42"/>
      <c r="BB1720" s="42"/>
      <c r="BC1720" s="42"/>
      <c r="BD1720" s="42"/>
      <c r="BE1720" s="42"/>
      <c r="BF1720" s="42"/>
      <c r="BG1720" s="42"/>
      <c r="BH1720" s="42"/>
      <c r="BI1720" s="42"/>
      <c r="BJ1720" s="42"/>
      <c r="BK1720" s="42"/>
      <c r="BL1720" s="42"/>
      <c r="BM1720" s="42"/>
      <c r="BN1720" s="42"/>
      <c r="BO1720" s="42"/>
      <c r="BP1720" s="42"/>
      <c r="BQ1720" s="42"/>
      <c r="BR1720" s="42"/>
      <c r="BS1720" s="42"/>
      <c r="BT1720" s="42"/>
      <c r="BU1720" s="42"/>
      <c r="BV1720" s="42"/>
      <c r="BW1720" s="42"/>
      <c r="BX1720" s="42"/>
      <c r="BY1720" s="42"/>
      <c r="BZ1720" s="42"/>
      <c r="CA1720" s="42"/>
      <c r="CB1720" s="42"/>
      <c r="CC1720" s="42"/>
      <c r="CD1720" s="42"/>
      <c r="CE1720" s="42"/>
      <c r="CF1720" s="42"/>
      <c r="CG1720" s="42"/>
      <c r="CH1720" s="42"/>
      <c r="CI1720" s="42"/>
      <c r="CJ1720" s="42"/>
      <c r="CK1720" s="42"/>
      <c r="CL1720" s="42"/>
      <c r="CM1720" s="42"/>
      <c r="CN1720" s="42"/>
      <c r="CO1720" s="42"/>
      <c r="CP1720" s="42"/>
      <c r="CQ1720" s="42"/>
      <c r="CR1720" s="42"/>
      <c r="CS1720" s="42"/>
      <c r="CT1720" s="42"/>
      <c r="CU1720" s="42"/>
      <c r="CV1720" s="42"/>
    </row>
    <row r="1721" spans="1:100" x14ac:dyDescent="0.45">
      <c r="A1721" s="42"/>
      <c r="B1721" s="42"/>
      <c r="C1721" s="42"/>
      <c r="D1721" s="42"/>
      <c r="E1721" s="42"/>
      <c r="F1721" s="42"/>
      <c r="G1721" s="42"/>
      <c r="H1721" s="42"/>
      <c r="I1721" s="42"/>
      <c r="J1721" s="42"/>
      <c r="K1721" s="42"/>
      <c r="L1721" s="42"/>
      <c r="M1721" s="42"/>
      <c r="N1721" s="42"/>
      <c r="O1721" s="42"/>
      <c r="P1721" s="42"/>
      <c r="Q1721" s="42"/>
      <c r="R1721" s="42"/>
      <c r="S1721" s="42"/>
      <c r="T1721" s="42"/>
      <c r="U1721" s="42"/>
      <c r="V1721" s="42"/>
      <c r="W1721" s="42"/>
      <c r="X1721" s="42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S1721" s="42"/>
      <c r="AT1721" s="42"/>
      <c r="AU1721" s="42"/>
      <c r="AV1721" s="42"/>
      <c r="AW1721" s="42"/>
      <c r="AX1721" s="42"/>
      <c r="AY1721" s="42"/>
      <c r="AZ1721" s="42"/>
      <c r="BA1721" s="42"/>
      <c r="BB1721" s="42"/>
      <c r="BC1721" s="42"/>
      <c r="BD1721" s="42"/>
      <c r="BE1721" s="42"/>
      <c r="BF1721" s="42"/>
      <c r="BG1721" s="42"/>
      <c r="BH1721" s="42"/>
      <c r="BI1721" s="42"/>
      <c r="BJ1721" s="42"/>
      <c r="BK1721" s="42"/>
      <c r="BL1721" s="42"/>
      <c r="BM1721" s="42"/>
      <c r="BN1721" s="42"/>
      <c r="BO1721" s="42"/>
      <c r="BP1721" s="42"/>
      <c r="BQ1721" s="42"/>
      <c r="BR1721" s="42"/>
      <c r="BS1721" s="42"/>
      <c r="BT1721" s="42"/>
      <c r="BU1721" s="42"/>
      <c r="BV1721" s="42"/>
      <c r="BW1721" s="42"/>
      <c r="BX1721" s="42"/>
      <c r="BY1721" s="42"/>
      <c r="BZ1721" s="42"/>
      <c r="CA1721" s="42"/>
      <c r="CB1721" s="42"/>
      <c r="CC1721" s="42"/>
      <c r="CD1721" s="42"/>
      <c r="CE1721" s="42"/>
      <c r="CF1721" s="42"/>
      <c r="CG1721" s="42"/>
      <c r="CH1721" s="42"/>
      <c r="CI1721" s="42"/>
      <c r="CJ1721" s="42"/>
      <c r="CK1721" s="42"/>
      <c r="CL1721" s="42"/>
      <c r="CM1721" s="42"/>
      <c r="CN1721" s="42"/>
      <c r="CO1721" s="42"/>
      <c r="CP1721" s="42"/>
      <c r="CQ1721" s="42"/>
      <c r="CR1721" s="42"/>
      <c r="CS1721" s="42"/>
      <c r="CT1721" s="42"/>
      <c r="CU1721" s="42"/>
      <c r="CV1721" s="42"/>
    </row>
    <row r="1722" spans="1:100" x14ac:dyDescent="0.45">
      <c r="A1722" s="42"/>
      <c r="B1722" s="42"/>
      <c r="C1722" s="42"/>
      <c r="D1722" s="42"/>
      <c r="E1722" s="42"/>
      <c r="F1722" s="42"/>
      <c r="G1722" s="42"/>
      <c r="H1722" s="42"/>
      <c r="I1722" s="42"/>
      <c r="J1722" s="42"/>
      <c r="K1722" s="42"/>
      <c r="L1722" s="42"/>
      <c r="M1722" s="42"/>
      <c r="N1722" s="42"/>
      <c r="O1722" s="42"/>
      <c r="P1722" s="42"/>
      <c r="Q1722" s="42"/>
      <c r="R1722" s="42"/>
      <c r="S1722" s="42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H1722" s="42"/>
      <c r="BI1722" s="42"/>
      <c r="BJ1722" s="42"/>
      <c r="BK1722" s="42"/>
      <c r="BL1722" s="42"/>
      <c r="BM1722" s="42"/>
      <c r="BN1722" s="42"/>
      <c r="BO1722" s="42"/>
      <c r="BP1722" s="42"/>
      <c r="BQ1722" s="42"/>
      <c r="BR1722" s="42"/>
      <c r="BS1722" s="42"/>
      <c r="BT1722" s="42"/>
      <c r="BU1722" s="42"/>
      <c r="BV1722" s="42"/>
      <c r="BW1722" s="42"/>
      <c r="BX1722" s="42"/>
      <c r="BY1722" s="42"/>
      <c r="BZ1722" s="42"/>
      <c r="CA1722" s="42"/>
      <c r="CB1722" s="42"/>
      <c r="CC1722" s="42"/>
      <c r="CD1722" s="42"/>
      <c r="CE1722" s="42"/>
      <c r="CF1722" s="42"/>
      <c r="CG1722" s="42"/>
      <c r="CH1722" s="42"/>
      <c r="CI1722" s="42"/>
      <c r="CJ1722" s="42"/>
      <c r="CK1722" s="42"/>
      <c r="CL1722" s="42"/>
      <c r="CM1722" s="42"/>
      <c r="CN1722" s="42"/>
      <c r="CO1722" s="42"/>
      <c r="CP1722" s="42"/>
      <c r="CQ1722" s="42"/>
      <c r="CR1722" s="42"/>
      <c r="CS1722" s="42"/>
      <c r="CT1722" s="42"/>
      <c r="CU1722" s="42"/>
      <c r="CV1722" s="42"/>
    </row>
    <row r="1723" spans="1:100" x14ac:dyDescent="0.45">
      <c r="A1723" s="42"/>
      <c r="B1723" s="42"/>
      <c r="C1723" s="42"/>
      <c r="D1723" s="42"/>
      <c r="E1723" s="42"/>
      <c r="F1723" s="42"/>
      <c r="G1723" s="42"/>
      <c r="H1723" s="42"/>
      <c r="I1723" s="42"/>
      <c r="J1723" s="42"/>
      <c r="K1723" s="42"/>
      <c r="L1723" s="42"/>
      <c r="M1723" s="42"/>
      <c r="N1723" s="42"/>
      <c r="O1723" s="42"/>
      <c r="P1723" s="42"/>
      <c r="Q1723" s="42"/>
      <c r="R1723" s="42"/>
      <c r="S1723" s="42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H1723" s="42"/>
      <c r="BI1723" s="42"/>
      <c r="BJ1723" s="42"/>
      <c r="BK1723" s="42"/>
      <c r="BL1723" s="42"/>
      <c r="BM1723" s="42"/>
      <c r="BN1723" s="42"/>
      <c r="BO1723" s="42"/>
      <c r="BP1723" s="42"/>
      <c r="BQ1723" s="42"/>
      <c r="BR1723" s="42"/>
      <c r="BS1723" s="42"/>
      <c r="BT1723" s="42"/>
      <c r="BU1723" s="42"/>
      <c r="BV1723" s="42"/>
      <c r="BW1723" s="42"/>
      <c r="BX1723" s="42"/>
      <c r="BY1723" s="42"/>
      <c r="BZ1723" s="42"/>
      <c r="CA1723" s="42"/>
      <c r="CB1723" s="42"/>
      <c r="CC1723" s="42"/>
      <c r="CD1723" s="42"/>
      <c r="CE1723" s="42"/>
      <c r="CF1723" s="42"/>
      <c r="CG1723" s="42"/>
      <c r="CH1723" s="42"/>
      <c r="CI1723" s="42"/>
      <c r="CJ1723" s="42"/>
      <c r="CK1723" s="42"/>
      <c r="CL1723" s="42"/>
      <c r="CM1723" s="42"/>
      <c r="CN1723" s="42"/>
      <c r="CO1723" s="42"/>
      <c r="CP1723" s="42"/>
      <c r="CQ1723" s="42"/>
      <c r="CR1723" s="42"/>
      <c r="CS1723" s="42"/>
      <c r="CT1723" s="42"/>
      <c r="CU1723" s="42"/>
      <c r="CV1723" s="42"/>
    </row>
    <row r="1724" spans="1:100" x14ac:dyDescent="0.45">
      <c r="A1724" s="42"/>
      <c r="B1724" s="42"/>
      <c r="C1724" s="42"/>
      <c r="D1724" s="42"/>
      <c r="E1724" s="42"/>
      <c r="F1724" s="42"/>
      <c r="G1724" s="42"/>
      <c r="H1724" s="42"/>
      <c r="I1724" s="42"/>
      <c r="J1724" s="42"/>
      <c r="K1724" s="42"/>
      <c r="L1724" s="42"/>
      <c r="M1724" s="42"/>
      <c r="N1724" s="42"/>
      <c r="O1724" s="42"/>
      <c r="P1724" s="42"/>
      <c r="Q1724" s="42"/>
      <c r="R1724" s="42"/>
      <c r="S1724" s="42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H1724" s="42"/>
      <c r="BI1724" s="42"/>
      <c r="BJ1724" s="42"/>
      <c r="BK1724" s="42"/>
      <c r="BL1724" s="42"/>
      <c r="BM1724" s="42"/>
      <c r="BN1724" s="42"/>
      <c r="BO1724" s="42"/>
      <c r="BP1724" s="42"/>
      <c r="BQ1724" s="42"/>
      <c r="BR1724" s="42"/>
      <c r="BS1724" s="42"/>
      <c r="BT1724" s="42"/>
      <c r="BU1724" s="42"/>
      <c r="BV1724" s="42"/>
      <c r="BW1724" s="42"/>
      <c r="BX1724" s="42"/>
      <c r="BY1724" s="42"/>
      <c r="BZ1724" s="42"/>
      <c r="CA1724" s="42"/>
      <c r="CB1724" s="42"/>
      <c r="CC1724" s="42"/>
      <c r="CD1724" s="42"/>
      <c r="CE1724" s="42"/>
      <c r="CF1724" s="42"/>
      <c r="CG1724" s="42"/>
      <c r="CH1724" s="42"/>
      <c r="CI1724" s="42"/>
      <c r="CJ1724" s="42"/>
      <c r="CK1724" s="42"/>
      <c r="CL1724" s="42"/>
      <c r="CM1724" s="42"/>
      <c r="CN1724" s="42"/>
      <c r="CO1724" s="42"/>
      <c r="CP1724" s="42"/>
      <c r="CQ1724" s="42"/>
      <c r="CR1724" s="42"/>
      <c r="CS1724" s="42"/>
      <c r="CT1724" s="42"/>
      <c r="CU1724" s="42"/>
      <c r="CV1724" s="42"/>
    </row>
    <row r="1725" spans="1:100" x14ac:dyDescent="0.45">
      <c r="A1725" s="42"/>
      <c r="B1725" s="42"/>
      <c r="C1725" s="42"/>
      <c r="D1725" s="42"/>
      <c r="E1725" s="42"/>
      <c r="F1725" s="42"/>
      <c r="G1725" s="42"/>
      <c r="H1725" s="42"/>
      <c r="I1725" s="42"/>
      <c r="J1725" s="42"/>
      <c r="K1725" s="42"/>
      <c r="L1725" s="42"/>
      <c r="M1725" s="42"/>
      <c r="N1725" s="42"/>
      <c r="O1725" s="42"/>
      <c r="P1725" s="42"/>
      <c r="Q1725" s="42"/>
      <c r="R1725" s="42"/>
      <c r="S1725" s="42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H1725" s="42"/>
      <c r="BI1725" s="42"/>
      <c r="BJ1725" s="42"/>
      <c r="BK1725" s="42"/>
      <c r="BL1725" s="42"/>
      <c r="BM1725" s="42"/>
      <c r="BN1725" s="42"/>
      <c r="BO1725" s="42"/>
      <c r="BP1725" s="42"/>
      <c r="BQ1725" s="42"/>
      <c r="BR1725" s="42"/>
      <c r="BS1725" s="42"/>
      <c r="BT1725" s="42"/>
      <c r="BU1725" s="42"/>
      <c r="BV1725" s="42"/>
      <c r="BW1725" s="42"/>
      <c r="BX1725" s="42"/>
      <c r="BY1725" s="42"/>
      <c r="BZ1725" s="42"/>
      <c r="CA1725" s="42"/>
      <c r="CB1725" s="42"/>
      <c r="CC1725" s="42"/>
      <c r="CD1725" s="42"/>
      <c r="CE1725" s="42"/>
      <c r="CF1725" s="42"/>
      <c r="CG1725" s="42"/>
      <c r="CH1725" s="42"/>
      <c r="CI1725" s="42"/>
      <c r="CJ1725" s="42"/>
      <c r="CK1725" s="42"/>
      <c r="CL1725" s="42"/>
      <c r="CM1725" s="42"/>
      <c r="CN1725" s="42"/>
      <c r="CO1725" s="42"/>
      <c r="CP1725" s="42"/>
      <c r="CQ1725" s="42"/>
      <c r="CR1725" s="42"/>
      <c r="CS1725" s="42"/>
      <c r="CT1725" s="42"/>
      <c r="CU1725" s="42"/>
      <c r="CV1725" s="42"/>
    </row>
    <row r="1726" spans="1:100" x14ac:dyDescent="0.45">
      <c r="A1726" s="42"/>
      <c r="B1726" s="42"/>
      <c r="C1726" s="42"/>
      <c r="D1726" s="42"/>
      <c r="E1726" s="42"/>
      <c r="F1726" s="42"/>
      <c r="G1726" s="42"/>
      <c r="H1726" s="42"/>
      <c r="I1726" s="42"/>
      <c r="J1726" s="42"/>
      <c r="K1726" s="42"/>
      <c r="L1726" s="42"/>
      <c r="M1726" s="42"/>
      <c r="N1726" s="42"/>
      <c r="O1726" s="42"/>
      <c r="P1726" s="42"/>
      <c r="Q1726" s="42"/>
      <c r="R1726" s="42"/>
      <c r="S1726" s="42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S1726" s="42"/>
      <c r="AT1726" s="42"/>
      <c r="AU1726" s="42"/>
      <c r="AV1726" s="42"/>
      <c r="AW1726" s="42"/>
      <c r="AX1726" s="42"/>
      <c r="AY1726" s="42"/>
      <c r="AZ1726" s="42"/>
      <c r="BA1726" s="42"/>
      <c r="BB1726" s="42"/>
      <c r="BC1726" s="42"/>
      <c r="BD1726" s="42"/>
      <c r="BE1726" s="42"/>
      <c r="BF1726" s="42"/>
      <c r="BG1726" s="42"/>
      <c r="BH1726" s="42"/>
      <c r="BI1726" s="42"/>
      <c r="BJ1726" s="42"/>
      <c r="BK1726" s="42"/>
      <c r="BL1726" s="42"/>
      <c r="BM1726" s="42"/>
      <c r="BN1726" s="42"/>
      <c r="BO1726" s="42"/>
      <c r="BP1726" s="42"/>
      <c r="BQ1726" s="42"/>
      <c r="BR1726" s="42"/>
      <c r="BS1726" s="42"/>
      <c r="BT1726" s="42"/>
      <c r="BU1726" s="42"/>
      <c r="BV1726" s="42"/>
      <c r="BW1726" s="42"/>
      <c r="BX1726" s="42"/>
      <c r="BY1726" s="42"/>
      <c r="BZ1726" s="42"/>
      <c r="CA1726" s="42"/>
      <c r="CB1726" s="42"/>
      <c r="CC1726" s="42"/>
      <c r="CD1726" s="42"/>
      <c r="CE1726" s="42"/>
      <c r="CF1726" s="42"/>
      <c r="CG1726" s="42"/>
      <c r="CH1726" s="42"/>
      <c r="CI1726" s="42"/>
      <c r="CJ1726" s="42"/>
      <c r="CK1726" s="42"/>
      <c r="CL1726" s="42"/>
      <c r="CM1726" s="42"/>
      <c r="CN1726" s="42"/>
      <c r="CO1726" s="42"/>
      <c r="CP1726" s="42"/>
      <c r="CQ1726" s="42"/>
      <c r="CR1726" s="42"/>
      <c r="CS1726" s="42"/>
      <c r="CT1726" s="42"/>
      <c r="CU1726" s="42"/>
      <c r="CV1726" s="42"/>
    </row>
    <row r="1727" spans="1:100" x14ac:dyDescent="0.45">
      <c r="A1727" s="42"/>
      <c r="B1727" s="42"/>
      <c r="C1727" s="42"/>
      <c r="D1727" s="42"/>
      <c r="E1727" s="42"/>
      <c r="F1727" s="42"/>
      <c r="G1727" s="42"/>
      <c r="H1727" s="42"/>
      <c r="I1727" s="42"/>
      <c r="J1727" s="42"/>
      <c r="K1727" s="42"/>
      <c r="L1727" s="42"/>
      <c r="M1727" s="42"/>
      <c r="N1727" s="42"/>
      <c r="O1727" s="42"/>
      <c r="P1727" s="42"/>
      <c r="Q1727" s="42"/>
      <c r="R1727" s="42"/>
      <c r="S1727" s="42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S1727" s="42"/>
      <c r="AT1727" s="42"/>
      <c r="AU1727" s="42"/>
      <c r="AV1727" s="42"/>
      <c r="AW1727" s="42"/>
      <c r="AX1727" s="42"/>
      <c r="AY1727" s="42"/>
      <c r="AZ1727" s="42"/>
      <c r="BA1727" s="42"/>
      <c r="BB1727" s="42"/>
      <c r="BC1727" s="42"/>
      <c r="BD1727" s="42"/>
      <c r="BE1727" s="42"/>
      <c r="BF1727" s="42"/>
      <c r="BG1727" s="42"/>
      <c r="BH1727" s="42"/>
      <c r="BI1727" s="42"/>
      <c r="BJ1727" s="42"/>
      <c r="BK1727" s="42"/>
      <c r="BL1727" s="42"/>
      <c r="BM1727" s="42"/>
      <c r="BN1727" s="42"/>
      <c r="BO1727" s="42"/>
      <c r="BP1727" s="42"/>
      <c r="BQ1727" s="42"/>
      <c r="BR1727" s="42"/>
      <c r="BS1727" s="42"/>
      <c r="BT1727" s="42"/>
      <c r="BU1727" s="42"/>
      <c r="BV1727" s="42"/>
      <c r="BW1727" s="42"/>
      <c r="BX1727" s="42"/>
      <c r="BY1727" s="42"/>
      <c r="BZ1727" s="42"/>
      <c r="CA1727" s="42"/>
      <c r="CB1727" s="42"/>
      <c r="CC1727" s="42"/>
      <c r="CD1727" s="42"/>
      <c r="CE1727" s="42"/>
      <c r="CF1727" s="42"/>
      <c r="CG1727" s="42"/>
      <c r="CH1727" s="42"/>
      <c r="CI1727" s="42"/>
      <c r="CJ1727" s="42"/>
      <c r="CK1727" s="42"/>
      <c r="CL1727" s="42"/>
      <c r="CM1727" s="42"/>
      <c r="CN1727" s="42"/>
      <c r="CO1727" s="42"/>
      <c r="CP1727" s="42"/>
      <c r="CQ1727" s="42"/>
      <c r="CR1727" s="42"/>
      <c r="CS1727" s="42"/>
      <c r="CT1727" s="42"/>
      <c r="CU1727" s="42"/>
      <c r="CV1727" s="42"/>
    </row>
    <row r="1728" spans="1:100" x14ac:dyDescent="0.45">
      <c r="A1728" s="42"/>
      <c r="B1728" s="42"/>
      <c r="C1728" s="42"/>
      <c r="D1728" s="42"/>
      <c r="E1728" s="42"/>
      <c r="F1728" s="42"/>
      <c r="G1728" s="42"/>
      <c r="H1728" s="42"/>
      <c r="I1728" s="42"/>
      <c r="J1728" s="42"/>
      <c r="K1728" s="42"/>
      <c r="L1728" s="42"/>
      <c r="M1728" s="42"/>
      <c r="N1728" s="42"/>
      <c r="O1728" s="42"/>
      <c r="P1728" s="42"/>
      <c r="Q1728" s="42"/>
      <c r="R1728" s="42"/>
      <c r="S1728" s="42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S1728" s="42"/>
      <c r="AT1728" s="42"/>
      <c r="AU1728" s="42"/>
      <c r="AV1728" s="42"/>
      <c r="AW1728" s="42"/>
      <c r="AX1728" s="42"/>
      <c r="AY1728" s="42"/>
      <c r="AZ1728" s="42"/>
      <c r="BA1728" s="42"/>
      <c r="BB1728" s="42"/>
      <c r="BC1728" s="42"/>
      <c r="BD1728" s="42"/>
      <c r="BE1728" s="42"/>
      <c r="BF1728" s="42"/>
      <c r="BG1728" s="42"/>
      <c r="BH1728" s="42"/>
      <c r="BI1728" s="42"/>
      <c r="BJ1728" s="42"/>
      <c r="BK1728" s="42"/>
      <c r="BL1728" s="42"/>
      <c r="BM1728" s="42"/>
      <c r="BN1728" s="42"/>
      <c r="BO1728" s="42"/>
      <c r="BP1728" s="42"/>
      <c r="BQ1728" s="42"/>
      <c r="BR1728" s="42"/>
      <c r="BS1728" s="42"/>
      <c r="BT1728" s="42"/>
      <c r="BU1728" s="42"/>
      <c r="BV1728" s="42"/>
      <c r="BW1728" s="42"/>
      <c r="BX1728" s="42"/>
      <c r="BY1728" s="42"/>
      <c r="BZ1728" s="42"/>
      <c r="CA1728" s="42"/>
      <c r="CB1728" s="42"/>
      <c r="CC1728" s="42"/>
      <c r="CD1728" s="42"/>
      <c r="CE1728" s="42"/>
      <c r="CF1728" s="42"/>
      <c r="CG1728" s="42"/>
      <c r="CH1728" s="42"/>
      <c r="CI1728" s="42"/>
      <c r="CJ1728" s="42"/>
      <c r="CK1728" s="42"/>
      <c r="CL1728" s="42"/>
      <c r="CM1728" s="42"/>
      <c r="CN1728" s="42"/>
      <c r="CO1728" s="42"/>
      <c r="CP1728" s="42"/>
      <c r="CQ1728" s="42"/>
      <c r="CR1728" s="42"/>
      <c r="CS1728" s="42"/>
      <c r="CT1728" s="42"/>
      <c r="CU1728" s="42"/>
      <c r="CV1728" s="42"/>
    </row>
    <row r="1729" spans="1:100" x14ac:dyDescent="0.45">
      <c r="A1729" s="42"/>
      <c r="B1729" s="42"/>
      <c r="C1729" s="42"/>
      <c r="D1729" s="42"/>
      <c r="E1729" s="42"/>
      <c r="F1729" s="42"/>
      <c r="G1729" s="42"/>
      <c r="H1729" s="42"/>
      <c r="I1729" s="42"/>
      <c r="J1729" s="42"/>
      <c r="K1729" s="42"/>
      <c r="L1729" s="42"/>
      <c r="M1729" s="42"/>
      <c r="N1729" s="42"/>
      <c r="O1729" s="42"/>
      <c r="P1729" s="42"/>
      <c r="Q1729" s="42"/>
      <c r="R1729" s="42"/>
      <c r="S1729" s="42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H1729" s="42"/>
      <c r="BI1729" s="42"/>
      <c r="BJ1729" s="42"/>
      <c r="BK1729" s="42"/>
      <c r="BL1729" s="42"/>
      <c r="BM1729" s="42"/>
      <c r="BN1729" s="42"/>
      <c r="BO1729" s="42"/>
      <c r="BP1729" s="42"/>
      <c r="BQ1729" s="42"/>
      <c r="BR1729" s="42"/>
      <c r="BS1729" s="42"/>
      <c r="BT1729" s="42"/>
      <c r="BU1729" s="42"/>
      <c r="BV1729" s="42"/>
      <c r="BW1729" s="42"/>
      <c r="BX1729" s="42"/>
      <c r="BY1729" s="42"/>
      <c r="BZ1729" s="42"/>
      <c r="CA1729" s="42"/>
      <c r="CB1729" s="42"/>
      <c r="CC1729" s="42"/>
      <c r="CD1729" s="42"/>
      <c r="CE1729" s="42"/>
      <c r="CF1729" s="42"/>
      <c r="CG1729" s="42"/>
      <c r="CH1729" s="42"/>
      <c r="CI1729" s="42"/>
      <c r="CJ1729" s="42"/>
      <c r="CK1729" s="42"/>
      <c r="CL1729" s="42"/>
      <c r="CM1729" s="42"/>
      <c r="CN1729" s="42"/>
      <c r="CO1729" s="42"/>
      <c r="CP1729" s="42"/>
      <c r="CQ1729" s="42"/>
      <c r="CR1729" s="42"/>
      <c r="CS1729" s="42"/>
      <c r="CT1729" s="42"/>
      <c r="CU1729" s="42"/>
      <c r="CV1729" s="42"/>
    </row>
    <row r="1730" spans="1:100" x14ac:dyDescent="0.45">
      <c r="A1730" s="42"/>
      <c r="B1730" s="42"/>
      <c r="C1730" s="42"/>
      <c r="D1730" s="42"/>
      <c r="E1730" s="42"/>
      <c r="F1730" s="42"/>
      <c r="G1730" s="42"/>
      <c r="H1730" s="42"/>
      <c r="I1730" s="42"/>
      <c r="J1730" s="42"/>
      <c r="K1730" s="42"/>
      <c r="L1730" s="42"/>
      <c r="M1730" s="42"/>
      <c r="N1730" s="42"/>
      <c r="O1730" s="42"/>
      <c r="P1730" s="42"/>
      <c r="Q1730" s="42"/>
      <c r="R1730" s="42"/>
      <c r="S1730" s="42"/>
      <c r="T1730" s="42"/>
      <c r="U1730" s="42"/>
      <c r="V1730" s="42"/>
      <c r="W1730" s="42"/>
      <c r="X1730" s="42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S1730" s="42"/>
      <c r="AT1730" s="42"/>
      <c r="AU1730" s="42"/>
      <c r="AV1730" s="42"/>
      <c r="AW1730" s="42"/>
      <c r="AX1730" s="42"/>
      <c r="AY1730" s="42"/>
      <c r="AZ1730" s="42"/>
      <c r="BA1730" s="42"/>
      <c r="BB1730" s="42"/>
      <c r="BC1730" s="42"/>
      <c r="BD1730" s="42"/>
      <c r="BE1730" s="42"/>
      <c r="BF1730" s="42"/>
      <c r="BG1730" s="42"/>
      <c r="BH1730" s="42"/>
      <c r="BI1730" s="42"/>
      <c r="BJ1730" s="42"/>
      <c r="BK1730" s="42"/>
      <c r="BL1730" s="42"/>
      <c r="BM1730" s="42"/>
      <c r="BN1730" s="42"/>
      <c r="BO1730" s="42"/>
      <c r="BP1730" s="42"/>
      <c r="BQ1730" s="42"/>
      <c r="BR1730" s="42"/>
      <c r="BS1730" s="42"/>
      <c r="BT1730" s="42"/>
      <c r="BU1730" s="42"/>
      <c r="BV1730" s="42"/>
      <c r="BW1730" s="42"/>
      <c r="BX1730" s="42"/>
      <c r="BY1730" s="42"/>
      <c r="BZ1730" s="42"/>
      <c r="CA1730" s="42"/>
      <c r="CB1730" s="42"/>
      <c r="CC1730" s="42"/>
      <c r="CD1730" s="42"/>
      <c r="CE1730" s="42"/>
      <c r="CF1730" s="42"/>
      <c r="CG1730" s="42"/>
      <c r="CH1730" s="42"/>
      <c r="CI1730" s="42"/>
      <c r="CJ1730" s="42"/>
      <c r="CK1730" s="42"/>
      <c r="CL1730" s="42"/>
      <c r="CM1730" s="42"/>
      <c r="CN1730" s="42"/>
      <c r="CO1730" s="42"/>
      <c r="CP1730" s="42"/>
      <c r="CQ1730" s="42"/>
      <c r="CR1730" s="42"/>
      <c r="CS1730" s="42"/>
      <c r="CT1730" s="42"/>
      <c r="CU1730" s="42"/>
      <c r="CV1730" s="42"/>
    </row>
    <row r="1731" spans="1:100" x14ac:dyDescent="0.45">
      <c r="A1731" s="42"/>
      <c r="B1731" s="42"/>
      <c r="C1731" s="42"/>
      <c r="D1731" s="42"/>
      <c r="E1731" s="42"/>
      <c r="F1731" s="42"/>
      <c r="G1731" s="42"/>
      <c r="H1731" s="42"/>
      <c r="I1731" s="42"/>
      <c r="J1731" s="42"/>
      <c r="K1731" s="42"/>
      <c r="L1731" s="42"/>
      <c r="M1731" s="42"/>
      <c r="N1731" s="42"/>
      <c r="O1731" s="42"/>
      <c r="P1731" s="42"/>
      <c r="Q1731" s="42"/>
      <c r="R1731" s="42"/>
      <c r="S1731" s="42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S1731" s="42"/>
      <c r="AT1731" s="42"/>
      <c r="AU1731" s="42"/>
      <c r="AV1731" s="42"/>
      <c r="AW1731" s="42"/>
      <c r="AX1731" s="42"/>
      <c r="AY1731" s="42"/>
      <c r="AZ1731" s="42"/>
      <c r="BA1731" s="42"/>
      <c r="BB1731" s="42"/>
      <c r="BC1731" s="42"/>
      <c r="BD1731" s="42"/>
      <c r="BE1731" s="42"/>
      <c r="BF1731" s="42"/>
      <c r="BG1731" s="42"/>
      <c r="BH1731" s="42"/>
      <c r="BI1731" s="42"/>
      <c r="BJ1731" s="42"/>
      <c r="BK1731" s="42"/>
      <c r="BL1731" s="42"/>
      <c r="BM1731" s="42"/>
      <c r="BN1731" s="42"/>
      <c r="BO1731" s="42"/>
      <c r="BP1731" s="42"/>
      <c r="BQ1731" s="42"/>
      <c r="BR1731" s="42"/>
      <c r="BS1731" s="42"/>
      <c r="BT1731" s="42"/>
      <c r="BU1731" s="42"/>
      <c r="BV1731" s="42"/>
      <c r="BW1731" s="42"/>
      <c r="BX1731" s="42"/>
      <c r="BY1731" s="42"/>
      <c r="BZ1731" s="42"/>
      <c r="CA1731" s="42"/>
      <c r="CB1731" s="42"/>
      <c r="CC1731" s="42"/>
      <c r="CD1731" s="42"/>
      <c r="CE1731" s="42"/>
      <c r="CF1731" s="42"/>
      <c r="CG1731" s="42"/>
      <c r="CH1731" s="42"/>
      <c r="CI1731" s="42"/>
      <c r="CJ1731" s="42"/>
      <c r="CK1731" s="42"/>
      <c r="CL1731" s="42"/>
      <c r="CM1731" s="42"/>
      <c r="CN1731" s="42"/>
      <c r="CO1731" s="42"/>
      <c r="CP1731" s="42"/>
      <c r="CQ1731" s="42"/>
      <c r="CR1731" s="42"/>
      <c r="CS1731" s="42"/>
      <c r="CT1731" s="42"/>
      <c r="CU1731" s="42"/>
      <c r="CV1731" s="42"/>
    </row>
    <row r="1732" spans="1:100" x14ac:dyDescent="0.45">
      <c r="A1732" s="42"/>
      <c r="B1732" s="42"/>
      <c r="C1732" s="42"/>
      <c r="D1732" s="42"/>
      <c r="E1732" s="42"/>
      <c r="F1732" s="42"/>
      <c r="G1732" s="42"/>
      <c r="H1732" s="42"/>
      <c r="I1732" s="42"/>
      <c r="J1732" s="42"/>
      <c r="K1732" s="42"/>
      <c r="L1732" s="42"/>
      <c r="M1732" s="42"/>
      <c r="N1732" s="42"/>
      <c r="O1732" s="42"/>
      <c r="P1732" s="42"/>
      <c r="Q1732" s="42"/>
      <c r="R1732" s="42"/>
      <c r="S1732" s="42"/>
      <c r="T1732" s="42"/>
      <c r="U1732" s="42"/>
      <c r="V1732" s="42"/>
      <c r="W1732" s="42"/>
      <c r="X1732" s="42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S1732" s="42"/>
      <c r="AT1732" s="42"/>
      <c r="AU1732" s="42"/>
      <c r="AV1732" s="42"/>
      <c r="AW1732" s="42"/>
      <c r="AX1732" s="42"/>
      <c r="AY1732" s="42"/>
      <c r="AZ1732" s="42"/>
      <c r="BA1732" s="42"/>
      <c r="BB1732" s="42"/>
      <c r="BC1732" s="42"/>
      <c r="BD1732" s="42"/>
      <c r="BE1732" s="42"/>
      <c r="BF1732" s="42"/>
      <c r="BG1732" s="42"/>
      <c r="BH1732" s="42"/>
      <c r="BI1732" s="42"/>
      <c r="BJ1732" s="42"/>
      <c r="BK1732" s="42"/>
      <c r="BL1732" s="42"/>
      <c r="BM1732" s="42"/>
      <c r="BN1732" s="42"/>
      <c r="BO1732" s="42"/>
      <c r="BP1732" s="42"/>
      <c r="BQ1732" s="42"/>
      <c r="BR1732" s="42"/>
      <c r="BS1732" s="42"/>
      <c r="BT1732" s="42"/>
      <c r="BU1732" s="42"/>
      <c r="BV1732" s="42"/>
      <c r="BW1732" s="42"/>
      <c r="BX1732" s="42"/>
      <c r="BY1732" s="42"/>
      <c r="BZ1732" s="42"/>
      <c r="CA1732" s="42"/>
      <c r="CB1732" s="42"/>
      <c r="CC1732" s="42"/>
      <c r="CD1732" s="42"/>
      <c r="CE1732" s="42"/>
      <c r="CF1732" s="42"/>
      <c r="CG1732" s="42"/>
      <c r="CH1732" s="42"/>
      <c r="CI1732" s="42"/>
      <c r="CJ1732" s="42"/>
      <c r="CK1732" s="42"/>
      <c r="CL1732" s="42"/>
      <c r="CM1732" s="42"/>
      <c r="CN1732" s="42"/>
      <c r="CO1732" s="42"/>
      <c r="CP1732" s="42"/>
      <c r="CQ1732" s="42"/>
      <c r="CR1732" s="42"/>
      <c r="CS1732" s="42"/>
      <c r="CT1732" s="42"/>
      <c r="CU1732" s="42"/>
      <c r="CV1732" s="42"/>
    </row>
    <row r="1733" spans="1:100" x14ac:dyDescent="0.45">
      <c r="A1733" s="42"/>
      <c r="B1733" s="42"/>
      <c r="C1733" s="42"/>
      <c r="D1733" s="42"/>
      <c r="E1733" s="42"/>
      <c r="F1733" s="42"/>
      <c r="G1733" s="42"/>
      <c r="H1733" s="42"/>
      <c r="I1733" s="42"/>
      <c r="J1733" s="42"/>
      <c r="K1733" s="42"/>
      <c r="L1733" s="42"/>
      <c r="M1733" s="42"/>
      <c r="N1733" s="42"/>
      <c r="O1733" s="42"/>
      <c r="P1733" s="42"/>
      <c r="Q1733" s="42"/>
      <c r="R1733" s="42"/>
      <c r="S1733" s="42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S1733" s="42"/>
      <c r="AT1733" s="42"/>
      <c r="AU1733" s="42"/>
      <c r="AV1733" s="42"/>
      <c r="AW1733" s="42"/>
      <c r="AX1733" s="42"/>
      <c r="AY1733" s="42"/>
      <c r="AZ1733" s="42"/>
      <c r="BA1733" s="42"/>
      <c r="BB1733" s="42"/>
      <c r="BC1733" s="42"/>
      <c r="BD1733" s="42"/>
      <c r="BE1733" s="42"/>
      <c r="BF1733" s="42"/>
      <c r="BG1733" s="42"/>
      <c r="BH1733" s="42"/>
      <c r="BI1733" s="42"/>
      <c r="BJ1733" s="42"/>
      <c r="BK1733" s="42"/>
      <c r="BL1733" s="42"/>
      <c r="BM1733" s="42"/>
      <c r="BN1733" s="42"/>
      <c r="BO1733" s="42"/>
      <c r="BP1733" s="42"/>
      <c r="BQ1733" s="42"/>
      <c r="BR1733" s="42"/>
      <c r="BS1733" s="42"/>
      <c r="BT1733" s="42"/>
      <c r="BU1733" s="42"/>
      <c r="BV1733" s="42"/>
      <c r="BW1733" s="42"/>
      <c r="BX1733" s="42"/>
      <c r="BY1733" s="42"/>
      <c r="BZ1733" s="42"/>
      <c r="CA1733" s="42"/>
      <c r="CB1733" s="42"/>
      <c r="CC1733" s="42"/>
      <c r="CD1733" s="42"/>
      <c r="CE1733" s="42"/>
      <c r="CF1733" s="42"/>
      <c r="CG1733" s="42"/>
      <c r="CH1733" s="42"/>
      <c r="CI1733" s="42"/>
      <c r="CJ1733" s="42"/>
      <c r="CK1733" s="42"/>
      <c r="CL1733" s="42"/>
      <c r="CM1733" s="42"/>
      <c r="CN1733" s="42"/>
      <c r="CO1733" s="42"/>
      <c r="CP1733" s="42"/>
      <c r="CQ1733" s="42"/>
      <c r="CR1733" s="42"/>
      <c r="CS1733" s="42"/>
      <c r="CT1733" s="42"/>
      <c r="CU1733" s="42"/>
      <c r="CV1733" s="42"/>
    </row>
    <row r="1734" spans="1:100" x14ac:dyDescent="0.45">
      <c r="A1734" s="42"/>
      <c r="B1734" s="42"/>
      <c r="C1734" s="42"/>
      <c r="D1734" s="42"/>
      <c r="E1734" s="42"/>
      <c r="F1734" s="42"/>
      <c r="G1734" s="42"/>
      <c r="H1734" s="42"/>
      <c r="I1734" s="42"/>
      <c r="J1734" s="42"/>
      <c r="K1734" s="42"/>
      <c r="L1734" s="42"/>
      <c r="M1734" s="42"/>
      <c r="N1734" s="42"/>
      <c r="O1734" s="42"/>
      <c r="P1734" s="42"/>
      <c r="Q1734" s="42"/>
      <c r="R1734" s="42"/>
      <c r="S1734" s="42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H1734" s="42"/>
      <c r="BI1734" s="42"/>
      <c r="BJ1734" s="42"/>
      <c r="BK1734" s="42"/>
      <c r="BL1734" s="42"/>
      <c r="BM1734" s="42"/>
      <c r="BN1734" s="42"/>
      <c r="BO1734" s="42"/>
      <c r="BP1734" s="42"/>
      <c r="BQ1734" s="42"/>
      <c r="BR1734" s="42"/>
      <c r="BS1734" s="42"/>
      <c r="BT1734" s="42"/>
      <c r="BU1734" s="42"/>
      <c r="BV1734" s="42"/>
      <c r="BW1734" s="42"/>
      <c r="BX1734" s="42"/>
      <c r="BY1734" s="42"/>
      <c r="BZ1734" s="42"/>
      <c r="CA1734" s="42"/>
      <c r="CB1734" s="42"/>
      <c r="CC1734" s="42"/>
      <c r="CD1734" s="42"/>
      <c r="CE1734" s="42"/>
      <c r="CF1734" s="42"/>
      <c r="CG1734" s="42"/>
      <c r="CH1734" s="42"/>
      <c r="CI1734" s="42"/>
      <c r="CJ1734" s="42"/>
      <c r="CK1734" s="42"/>
      <c r="CL1734" s="42"/>
      <c r="CM1734" s="42"/>
      <c r="CN1734" s="42"/>
      <c r="CO1734" s="42"/>
      <c r="CP1734" s="42"/>
      <c r="CQ1734" s="42"/>
      <c r="CR1734" s="42"/>
      <c r="CS1734" s="42"/>
      <c r="CT1734" s="42"/>
      <c r="CU1734" s="42"/>
      <c r="CV1734" s="42"/>
    </row>
    <row r="1735" spans="1:100" x14ac:dyDescent="0.45">
      <c r="A1735" s="42"/>
      <c r="B1735" s="42"/>
      <c r="C1735" s="42"/>
      <c r="D1735" s="42"/>
      <c r="E1735" s="42"/>
      <c r="F1735" s="42"/>
      <c r="G1735" s="42"/>
      <c r="H1735" s="42"/>
      <c r="I1735" s="42"/>
      <c r="J1735" s="42"/>
      <c r="K1735" s="42"/>
      <c r="L1735" s="42"/>
      <c r="M1735" s="42"/>
      <c r="N1735" s="42"/>
      <c r="O1735" s="42"/>
      <c r="P1735" s="42"/>
      <c r="Q1735" s="42"/>
      <c r="R1735" s="42"/>
      <c r="S1735" s="42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S1735" s="42"/>
      <c r="AT1735" s="42"/>
      <c r="AU1735" s="42"/>
      <c r="AV1735" s="42"/>
      <c r="AW1735" s="42"/>
      <c r="AX1735" s="42"/>
      <c r="AY1735" s="42"/>
      <c r="AZ1735" s="42"/>
      <c r="BA1735" s="42"/>
      <c r="BB1735" s="42"/>
      <c r="BC1735" s="42"/>
      <c r="BD1735" s="42"/>
      <c r="BE1735" s="42"/>
      <c r="BF1735" s="42"/>
      <c r="BG1735" s="42"/>
      <c r="BH1735" s="42"/>
      <c r="BI1735" s="42"/>
      <c r="BJ1735" s="42"/>
      <c r="BK1735" s="42"/>
      <c r="BL1735" s="42"/>
      <c r="BM1735" s="42"/>
      <c r="BN1735" s="42"/>
      <c r="BO1735" s="42"/>
      <c r="BP1735" s="42"/>
      <c r="BQ1735" s="42"/>
      <c r="BR1735" s="42"/>
      <c r="BS1735" s="42"/>
      <c r="BT1735" s="42"/>
      <c r="BU1735" s="42"/>
      <c r="BV1735" s="42"/>
      <c r="BW1735" s="42"/>
      <c r="BX1735" s="42"/>
      <c r="BY1735" s="42"/>
      <c r="BZ1735" s="42"/>
      <c r="CA1735" s="42"/>
      <c r="CB1735" s="42"/>
      <c r="CC1735" s="42"/>
      <c r="CD1735" s="42"/>
      <c r="CE1735" s="42"/>
      <c r="CF1735" s="42"/>
      <c r="CG1735" s="42"/>
      <c r="CH1735" s="42"/>
      <c r="CI1735" s="42"/>
      <c r="CJ1735" s="42"/>
      <c r="CK1735" s="42"/>
      <c r="CL1735" s="42"/>
      <c r="CM1735" s="42"/>
      <c r="CN1735" s="42"/>
      <c r="CO1735" s="42"/>
      <c r="CP1735" s="42"/>
      <c r="CQ1735" s="42"/>
      <c r="CR1735" s="42"/>
      <c r="CS1735" s="42"/>
      <c r="CT1735" s="42"/>
      <c r="CU1735" s="42"/>
      <c r="CV1735" s="42"/>
    </row>
    <row r="1736" spans="1:100" x14ac:dyDescent="0.45">
      <c r="A1736" s="42"/>
      <c r="B1736" s="42"/>
      <c r="C1736" s="42"/>
      <c r="D1736" s="42"/>
      <c r="E1736" s="42"/>
      <c r="F1736" s="42"/>
      <c r="G1736" s="42"/>
      <c r="H1736" s="42"/>
      <c r="I1736" s="42"/>
      <c r="J1736" s="42"/>
      <c r="K1736" s="42"/>
      <c r="L1736" s="42"/>
      <c r="M1736" s="42"/>
      <c r="N1736" s="42"/>
      <c r="O1736" s="42"/>
      <c r="P1736" s="42"/>
      <c r="Q1736" s="42"/>
      <c r="R1736" s="42"/>
      <c r="S1736" s="42"/>
      <c r="T1736" s="42"/>
      <c r="U1736" s="42"/>
      <c r="V1736" s="42"/>
      <c r="W1736" s="42"/>
      <c r="X1736" s="42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S1736" s="42"/>
      <c r="AT1736" s="42"/>
      <c r="AU1736" s="42"/>
      <c r="AV1736" s="42"/>
      <c r="AW1736" s="42"/>
      <c r="AX1736" s="42"/>
      <c r="AY1736" s="42"/>
      <c r="AZ1736" s="42"/>
      <c r="BA1736" s="42"/>
      <c r="BB1736" s="42"/>
      <c r="BC1736" s="42"/>
      <c r="BD1736" s="42"/>
      <c r="BE1736" s="42"/>
      <c r="BF1736" s="42"/>
      <c r="BG1736" s="42"/>
      <c r="BH1736" s="42"/>
      <c r="BI1736" s="42"/>
      <c r="BJ1736" s="42"/>
      <c r="BK1736" s="42"/>
      <c r="BL1736" s="42"/>
      <c r="BM1736" s="42"/>
      <c r="BN1736" s="42"/>
      <c r="BO1736" s="42"/>
      <c r="BP1736" s="42"/>
      <c r="BQ1736" s="42"/>
      <c r="BR1736" s="42"/>
      <c r="BS1736" s="42"/>
      <c r="BT1736" s="42"/>
      <c r="BU1736" s="42"/>
      <c r="BV1736" s="42"/>
      <c r="BW1736" s="42"/>
      <c r="BX1736" s="42"/>
      <c r="BY1736" s="42"/>
      <c r="BZ1736" s="42"/>
      <c r="CA1736" s="42"/>
      <c r="CB1736" s="42"/>
      <c r="CC1736" s="42"/>
      <c r="CD1736" s="42"/>
      <c r="CE1736" s="42"/>
      <c r="CF1736" s="42"/>
      <c r="CG1736" s="42"/>
      <c r="CH1736" s="42"/>
      <c r="CI1736" s="42"/>
      <c r="CJ1736" s="42"/>
      <c r="CK1736" s="42"/>
      <c r="CL1736" s="42"/>
      <c r="CM1736" s="42"/>
      <c r="CN1736" s="42"/>
      <c r="CO1736" s="42"/>
      <c r="CP1736" s="42"/>
      <c r="CQ1736" s="42"/>
      <c r="CR1736" s="42"/>
      <c r="CS1736" s="42"/>
      <c r="CT1736" s="42"/>
      <c r="CU1736" s="42"/>
      <c r="CV1736" s="42"/>
    </row>
    <row r="1737" spans="1:100" x14ac:dyDescent="0.45">
      <c r="A1737" s="42"/>
      <c r="B1737" s="42"/>
      <c r="C1737" s="42"/>
      <c r="D1737" s="42"/>
      <c r="E1737" s="42"/>
      <c r="F1737" s="42"/>
      <c r="G1737" s="42"/>
      <c r="H1737" s="42"/>
      <c r="I1737" s="42"/>
      <c r="J1737" s="42"/>
      <c r="K1737" s="42"/>
      <c r="L1737" s="42"/>
      <c r="M1737" s="42"/>
      <c r="N1737" s="42"/>
      <c r="O1737" s="42"/>
      <c r="P1737" s="42"/>
      <c r="Q1737" s="42"/>
      <c r="R1737" s="42"/>
      <c r="S1737" s="42"/>
      <c r="T1737" s="42"/>
      <c r="U1737" s="42"/>
      <c r="V1737" s="42"/>
      <c r="W1737" s="42"/>
      <c r="X1737" s="42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S1737" s="42"/>
      <c r="AT1737" s="42"/>
      <c r="AU1737" s="42"/>
      <c r="AV1737" s="42"/>
      <c r="AW1737" s="42"/>
      <c r="AX1737" s="42"/>
      <c r="AY1737" s="42"/>
      <c r="AZ1737" s="42"/>
      <c r="BA1737" s="42"/>
      <c r="BB1737" s="42"/>
      <c r="BC1737" s="42"/>
      <c r="BD1737" s="42"/>
      <c r="BE1737" s="42"/>
      <c r="BF1737" s="42"/>
      <c r="BG1737" s="42"/>
      <c r="BH1737" s="42"/>
      <c r="BI1737" s="42"/>
      <c r="BJ1737" s="42"/>
      <c r="BK1737" s="42"/>
      <c r="BL1737" s="42"/>
      <c r="BM1737" s="42"/>
      <c r="BN1737" s="42"/>
      <c r="BO1737" s="42"/>
      <c r="BP1737" s="42"/>
      <c r="BQ1737" s="42"/>
      <c r="BR1737" s="42"/>
      <c r="BS1737" s="42"/>
      <c r="BT1737" s="42"/>
      <c r="BU1737" s="42"/>
      <c r="BV1737" s="42"/>
      <c r="BW1737" s="42"/>
      <c r="BX1737" s="42"/>
      <c r="BY1737" s="42"/>
      <c r="BZ1737" s="42"/>
      <c r="CA1737" s="42"/>
      <c r="CB1737" s="42"/>
      <c r="CC1737" s="42"/>
      <c r="CD1737" s="42"/>
      <c r="CE1737" s="42"/>
      <c r="CF1737" s="42"/>
      <c r="CG1737" s="42"/>
      <c r="CH1737" s="42"/>
      <c r="CI1737" s="42"/>
      <c r="CJ1737" s="42"/>
      <c r="CK1737" s="42"/>
      <c r="CL1737" s="42"/>
      <c r="CM1737" s="42"/>
      <c r="CN1737" s="42"/>
      <c r="CO1737" s="42"/>
      <c r="CP1737" s="42"/>
      <c r="CQ1737" s="42"/>
      <c r="CR1737" s="42"/>
      <c r="CS1737" s="42"/>
      <c r="CT1737" s="42"/>
      <c r="CU1737" s="42"/>
      <c r="CV1737" s="42"/>
    </row>
    <row r="1738" spans="1:100" x14ac:dyDescent="0.45">
      <c r="A1738" s="42"/>
      <c r="B1738" s="42"/>
      <c r="C1738" s="42"/>
      <c r="D1738" s="42"/>
      <c r="E1738" s="42"/>
      <c r="F1738" s="42"/>
      <c r="G1738" s="42"/>
      <c r="H1738" s="42"/>
      <c r="I1738" s="42"/>
      <c r="J1738" s="42"/>
      <c r="K1738" s="42"/>
      <c r="L1738" s="42"/>
      <c r="M1738" s="42"/>
      <c r="N1738" s="42"/>
      <c r="O1738" s="42"/>
      <c r="P1738" s="42"/>
      <c r="Q1738" s="42"/>
      <c r="R1738" s="42"/>
      <c r="S1738" s="42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S1738" s="42"/>
      <c r="AT1738" s="42"/>
      <c r="AU1738" s="42"/>
      <c r="AV1738" s="42"/>
      <c r="AW1738" s="42"/>
      <c r="AX1738" s="42"/>
      <c r="AY1738" s="42"/>
      <c r="AZ1738" s="42"/>
      <c r="BA1738" s="42"/>
      <c r="BB1738" s="42"/>
      <c r="BC1738" s="42"/>
      <c r="BD1738" s="42"/>
      <c r="BE1738" s="42"/>
      <c r="BF1738" s="42"/>
      <c r="BG1738" s="42"/>
      <c r="BH1738" s="42"/>
      <c r="BI1738" s="42"/>
      <c r="BJ1738" s="42"/>
      <c r="BK1738" s="42"/>
      <c r="BL1738" s="42"/>
      <c r="BM1738" s="42"/>
      <c r="BN1738" s="42"/>
      <c r="BO1738" s="42"/>
      <c r="BP1738" s="42"/>
      <c r="BQ1738" s="42"/>
      <c r="BR1738" s="42"/>
      <c r="BS1738" s="42"/>
      <c r="BT1738" s="42"/>
      <c r="BU1738" s="42"/>
      <c r="BV1738" s="42"/>
      <c r="BW1738" s="42"/>
      <c r="BX1738" s="42"/>
      <c r="BY1738" s="42"/>
      <c r="BZ1738" s="42"/>
      <c r="CA1738" s="42"/>
      <c r="CB1738" s="42"/>
      <c r="CC1738" s="42"/>
      <c r="CD1738" s="42"/>
      <c r="CE1738" s="42"/>
      <c r="CF1738" s="42"/>
      <c r="CG1738" s="42"/>
      <c r="CH1738" s="42"/>
      <c r="CI1738" s="42"/>
      <c r="CJ1738" s="42"/>
      <c r="CK1738" s="42"/>
      <c r="CL1738" s="42"/>
      <c r="CM1738" s="42"/>
      <c r="CN1738" s="42"/>
      <c r="CO1738" s="42"/>
      <c r="CP1738" s="42"/>
      <c r="CQ1738" s="42"/>
      <c r="CR1738" s="42"/>
      <c r="CS1738" s="42"/>
      <c r="CT1738" s="42"/>
      <c r="CU1738" s="42"/>
      <c r="CV1738" s="42"/>
    </row>
    <row r="1739" spans="1:100" x14ac:dyDescent="0.45">
      <c r="A1739" s="42"/>
      <c r="B1739" s="42"/>
      <c r="C1739" s="42"/>
      <c r="D1739" s="42"/>
      <c r="E1739" s="42"/>
      <c r="F1739" s="42"/>
      <c r="G1739" s="42"/>
      <c r="H1739" s="42"/>
      <c r="I1739" s="42"/>
      <c r="J1739" s="42"/>
      <c r="K1739" s="42"/>
      <c r="L1739" s="42"/>
      <c r="M1739" s="42"/>
      <c r="N1739" s="42"/>
      <c r="O1739" s="42"/>
      <c r="P1739" s="42"/>
      <c r="Q1739" s="42"/>
      <c r="R1739" s="42"/>
      <c r="S1739" s="42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S1739" s="42"/>
      <c r="AT1739" s="42"/>
      <c r="AU1739" s="42"/>
      <c r="AV1739" s="42"/>
      <c r="AW1739" s="42"/>
      <c r="AX1739" s="42"/>
      <c r="AY1739" s="42"/>
      <c r="AZ1739" s="42"/>
      <c r="BA1739" s="42"/>
      <c r="BB1739" s="42"/>
      <c r="BC1739" s="42"/>
      <c r="BD1739" s="42"/>
      <c r="BE1739" s="42"/>
      <c r="BF1739" s="42"/>
      <c r="BG1739" s="42"/>
      <c r="BH1739" s="42"/>
      <c r="BI1739" s="42"/>
      <c r="BJ1739" s="42"/>
      <c r="BK1739" s="42"/>
      <c r="BL1739" s="42"/>
      <c r="BM1739" s="42"/>
      <c r="BN1739" s="42"/>
      <c r="BO1739" s="42"/>
      <c r="BP1739" s="42"/>
      <c r="BQ1739" s="42"/>
      <c r="BR1739" s="42"/>
      <c r="BS1739" s="42"/>
      <c r="BT1739" s="42"/>
      <c r="BU1739" s="42"/>
      <c r="BV1739" s="42"/>
      <c r="BW1739" s="42"/>
      <c r="BX1739" s="42"/>
      <c r="BY1739" s="42"/>
      <c r="BZ1739" s="42"/>
      <c r="CA1739" s="42"/>
      <c r="CB1739" s="42"/>
      <c r="CC1739" s="42"/>
      <c r="CD1739" s="42"/>
      <c r="CE1739" s="42"/>
      <c r="CF1739" s="42"/>
      <c r="CG1739" s="42"/>
      <c r="CH1739" s="42"/>
      <c r="CI1739" s="42"/>
      <c r="CJ1739" s="42"/>
      <c r="CK1739" s="42"/>
      <c r="CL1739" s="42"/>
      <c r="CM1739" s="42"/>
      <c r="CN1739" s="42"/>
      <c r="CO1739" s="42"/>
      <c r="CP1739" s="42"/>
      <c r="CQ1739" s="42"/>
      <c r="CR1739" s="42"/>
      <c r="CS1739" s="42"/>
      <c r="CT1739" s="42"/>
      <c r="CU1739" s="42"/>
      <c r="CV1739" s="42"/>
    </row>
    <row r="1740" spans="1:100" x14ac:dyDescent="0.45">
      <c r="A1740" s="42"/>
      <c r="B1740" s="42"/>
      <c r="C1740" s="42"/>
      <c r="D1740" s="42"/>
      <c r="E1740" s="42"/>
      <c r="F1740" s="42"/>
      <c r="G1740" s="42"/>
      <c r="H1740" s="42"/>
      <c r="I1740" s="42"/>
      <c r="J1740" s="42"/>
      <c r="K1740" s="42"/>
      <c r="L1740" s="42"/>
      <c r="M1740" s="42"/>
      <c r="N1740" s="42"/>
      <c r="O1740" s="42"/>
      <c r="P1740" s="42"/>
      <c r="Q1740" s="42"/>
      <c r="R1740" s="42"/>
      <c r="S1740" s="42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S1740" s="42"/>
      <c r="AT1740" s="42"/>
      <c r="AU1740" s="42"/>
      <c r="AV1740" s="42"/>
      <c r="AW1740" s="42"/>
      <c r="AX1740" s="42"/>
      <c r="AY1740" s="42"/>
      <c r="AZ1740" s="42"/>
      <c r="BA1740" s="42"/>
      <c r="BB1740" s="42"/>
      <c r="BC1740" s="42"/>
      <c r="BD1740" s="42"/>
      <c r="BE1740" s="42"/>
      <c r="BF1740" s="42"/>
      <c r="BG1740" s="42"/>
      <c r="BH1740" s="42"/>
      <c r="BI1740" s="42"/>
      <c r="BJ1740" s="42"/>
      <c r="BK1740" s="42"/>
      <c r="BL1740" s="42"/>
      <c r="BM1740" s="42"/>
      <c r="BN1740" s="42"/>
      <c r="BO1740" s="42"/>
      <c r="BP1740" s="42"/>
      <c r="BQ1740" s="42"/>
      <c r="BR1740" s="42"/>
      <c r="BS1740" s="42"/>
      <c r="BT1740" s="42"/>
      <c r="BU1740" s="42"/>
      <c r="BV1740" s="42"/>
      <c r="BW1740" s="42"/>
      <c r="BX1740" s="42"/>
      <c r="BY1740" s="42"/>
      <c r="BZ1740" s="42"/>
      <c r="CA1740" s="42"/>
      <c r="CB1740" s="42"/>
      <c r="CC1740" s="42"/>
      <c r="CD1740" s="42"/>
      <c r="CE1740" s="42"/>
      <c r="CF1740" s="42"/>
      <c r="CG1740" s="42"/>
      <c r="CH1740" s="42"/>
      <c r="CI1740" s="42"/>
      <c r="CJ1740" s="42"/>
      <c r="CK1740" s="42"/>
      <c r="CL1740" s="42"/>
      <c r="CM1740" s="42"/>
      <c r="CN1740" s="42"/>
      <c r="CO1740" s="42"/>
      <c r="CP1740" s="42"/>
      <c r="CQ1740" s="42"/>
      <c r="CR1740" s="42"/>
      <c r="CS1740" s="42"/>
      <c r="CT1740" s="42"/>
      <c r="CU1740" s="42"/>
      <c r="CV1740" s="42"/>
    </row>
    <row r="1741" spans="1:100" x14ac:dyDescent="0.45">
      <c r="A1741" s="42"/>
      <c r="B1741" s="42"/>
      <c r="C1741" s="42"/>
      <c r="D1741" s="42"/>
      <c r="E1741" s="42"/>
      <c r="F1741" s="42"/>
      <c r="G1741" s="42"/>
      <c r="H1741" s="42"/>
      <c r="I1741" s="42"/>
      <c r="J1741" s="42"/>
      <c r="K1741" s="42"/>
      <c r="L1741" s="42"/>
      <c r="M1741" s="42"/>
      <c r="N1741" s="42"/>
      <c r="O1741" s="42"/>
      <c r="P1741" s="42"/>
      <c r="Q1741" s="42"/>
      <c r="R1741" s="42"/>
      <c r="S1741" s="42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S1741" s="42"/>
      <c r="AT1741" s="42"/>
      <c r="AU1741" s="42"/>
      <c r="AV1741" s="42"/>
      <c r="AW1741" s="42"/>
      <c r="AX1741" s="42"/>
      <c r="AY1741" s="42"/>
      <c r="AZ1741" s="42"/>
      <c r="BA1741" s="42"/>
      <c r="BB1741" s="42"/>
      <c r="BC1741" s="42"/>
      <c r="BD1741" s="42"/>
      <c r="BE1741" s="42"/>
      <c r="BF1741" s="42"/>
      <c r="BG1741" s="42"/>
      <c r="BH1741" s="42"/>
      <c r="BI1741" s="42"/>
      <c r="BJ1741" s="42"/>
      <c r="BK1741" s="42"/>
      <c r="BL1741" s="42"/>
      <c r="BM1741" s="42"/>
      <c r="BN1741" s="42"/>
      <c r="BO1741" s="42"/>
      <c r="BP1741" s="42"/>
      <c r="BQ1741" s="42"/>
      <c r="BR1741" s="42"/>
      <c r="BS1741" s="42"/>
      <c r="BT1741" s="42"/>
      <c r="BU1741" s="42"/>
      <c r="BV1741" s="42"/>
      <c r="BW1741" s="42"/>
      <c r="BX1741" s="42"/>
      <c r="BY1741" s="42"/>
      <c r="BZ1741" s="42"/>
      <c r="CA1741" s="42"/>
      <c r="CB1741" s="42"/>
      <c r="CC1741" s="42"/>
      <c r="CD1741" s="42"/>
      <c r="CE1741" s="42"/>
      <c r="CF1741" s="42"/>
      <c r="CG1741" s="42"/>
      <c r="CH1741" s="42"/>
      <c r="CI1741" s="42"/>
      <c r="CJ1741" s="42"/>
      <c r="CK1741" s="42"/>
      <c r="CL1741" s="42"/>
      <c r="CM1741" s="42"/>
      <c r="CN1741" s="42"/>
      <c r="CO1741" s="42"/>
      <c r="CP1741" s="42"/>
      <c r="CQ1741" s="42"/>
      <c r="CR1741" s="42"/>
      <c r="CS1741" s="42"/>
      <c r="CT1741" s="42"/>
      <c r="CU1741" s="42"/>
      <c r="CV1741" s="42"/>
    </row>
    <row r="1742" spans="1:100" x14ac:dyDescent="0.45">
      <c r="A1742" s="42"/>
      <c r="B1742" s="42"/>
      <c r="C1742" s="42"/>
      <c r="D1742" s="42"/>
      <c r="E1742" s="42"/>
      <c r="F1742" s="42"/>
      <c r="G1742" s="42"/>
      <c r="H1742" s="42"/>
      <c r="I1742" s="42"/>
      <c r="J1742" s="42"/>
      <c r="K1742" s="42"/>
      <c r="L1742" s="42"/>
      <c r="M1742" s="42"/>
      <c r="N1742" s="42"/>
      <c r="O1742" s="42"/>
      <c r="P1742" s="42"/>
      <c r="Q1742" s="42"/>
      <c r="R1742" s="42"/>
      <c r="S1742" s="42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S1742" s="42"/>
      <c r="AT1742" s="42"/>
      <c r="AU1742" s="42"/>
      <c r="AV1742" s="42"/>
      <c r="AW1742" s="42"/>
      <c r="AX1742" s="42"/>
      <c r="AY1742" s="42"/>
      <c r="AZ1742" s="42"/>
      <c r="BA1742" s="42"/>
      <c r="BB1742" s="42"/>
      <c r="BC1742" s="42"/>
      <c r="BD1742" s="42"/>
      <c r="BE1742" s="42"/>
      <c r="BF1742" s="42"/>
      <c r="BG1742" s="42"/>
      <c r="BH1742" s="42"/>
      <c r="BI1742" s="42"/>
      <c r="BJ1742" s="42"/>
      <c r="BK1742" s="42"/>
      <c r="BL1742" s="42"/>
      <c r="BM1742" s="42"/>
      <c r="BN1742" s="42"/>
      <c r="BO1742" s="42"/>
      <c r="BP1742" s="42"/>
      <c r="BQ1742" s="42"/>
      <c r="BR1742" s="42"/>
      <c r="BS1742" s="42"/>
      <c r="BT1742" s="42"/>
      <c r="BU1742" s="42"/>
      <c r="BV1742" s="42"/>
      <c r="BW1742" s="42"/>
      <c r="BX1742" s="42"/>
      <c r="BY1742" s="42"/>
      <c r="BZ1742" s="42"/>
      <c r="CA1742" s="42"/>
      <c r="CB1742" s="42"/>
      <c r="CC1742" s="42"/>
      <c r="CD1742" s="42"/>
      <c r="CE1742" s="42"/>
      <c r="CF1742" s="42"/>
      <c r="CG1742" s="42"/>
      <c r="CH1742" s="42"/>
      <c r="CI1742" s="42"/>
      <c r="CJ1742" s="42"/>
      <c r="CK1742" s="42"/>
      <c r="CL1742" s="42"/>
      <c r="CM1742" s="42"/>
      <c r="CN1742" s="42"/>
      <c r="CO1742" s="42"/>
      <c r="CP1742" s="42"/>
      <c r="CQ1742" s="42"/>
      <c r="CR1742" s="42"/>
      <c r="CS1742" s="42"/>
      <c r="CT1742" s="42"/>
      <c r="CU1742" s="42"/>
      <c r="CV1742" s="42"/>
    </row>
    <row r="1743" spans="1:100" x14ac:dyDescent="0.45">
      <c r="A1743" s="42"/>
      <c r="B1743" s="42"/>
      <c r="C1743" s="42"/>
      <c r="D1743" s="42"/>
      <c r="E1743" s="42"/>
      <c r="F1743" s="42"/>
      <c r="G1743" s="42"/>
      <c r="H1743" s="42"/>
      <c r="I1743" s="42"/>
      <c r="J1743" s="42"/>
      <c r="K1743" s="42"/>
      <c r="L1743" s="42"/>
      <c r="M1743" s="42"/>
      <c r="N1743" s="42"/>
      <c r="O1743" s="42"/>
      <c r="P1743" s="42"/>
      <c r="Q1743" s="42"/>
      <c r="R1743" s="42"/>
      <c r="S1743" s="42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S1743" s="42"/>
      <c r="AT1743" s="42"/>
      <c r="AU1743" s="42"/>
      <c r="AV1743" s="42"/>
      <c r="AW1743" s="42"/>
      <c r="AX1743" s="42"/>
      <c r="AY1743" s="42"/>
      <c r="AZ1743" s="42"/>
      <c r="BA1743" s="42"/>
      <c r="BB1743" s="42"/>
      <c r="BC1743" s="42"/>
      <c r="BD1743" s="42"/>
      <c r="BE1743" s="42"/>
      <c r="BF1743" s="42"/>
      <c r="BG1743" s="42"/>
      <c r="BH1743" s="42"/>
      <c r="BI1743" s="42"/>
      <c r="BJ1743" s="42"/>
      <c r="BK1743" s="42"/>
      <c r="BL1743" s="42"/>
      <c r="BM1743" s="42"/>
      <c r="BN1743" s="42"/>
      <c r="BO1743" s="42"/>
      <c r="BP1743" s="42"/>
      <c r="BQ1743" s="42"/>
      <c r="BR1743" s="42"/>
      <c r="BS1743" s="42"/>
      <c r="BT1743" s="42"/>
      <c r="BU1743" s="42"/>
      <c r="BV1743" s="42"/>
      <c r="BW1743" s="42"/>
      <c r="BX1743" s="42"/>
      <c r="BY1743" s="42"/>
      <c r="BZ1743" s="42"/>
      <c r="CA1743" s="42"/>
      <c r="CB1743" s="42"/>
      <c r="CC1743" s="42"/>
      <c r="CD1743" s="42"/>
      <c r="CE1743" s="42"/>
      <c r="CF1743" s="42"/>
      <c r="CG1743" s="42"/>
      <c r="CH1743" s="42"/>
      <c r="CI1743" s="42"/>
      <c r="CJ1743" s="42"/>
      <c r="CK1743" s="42"/>
      <c r="CL1743" s="42"/>
      <c r="CM1743" s="42"/>
      <c r="CN1743" s="42"/>
      <c r="CO1743" s="42"/>
      <c r="CP1743" s="42"/>
      <c r="CQ1743" s="42"/>
      <c r="CR1743" s="42"/>
      <c r="CS1743" s="42"/>
      <c r="CT1743" s="42"/>
      <c r="CU1743" s="42"/>
      <c r="CV1743" s="42"/>
    </row>
    <row r="1744" spans="1:100" x14ac:dyDescent="0.45">
      <c r="A1744" s="42"/>
      <c r="B1744" s="42"/>
      <c r="C1744" s="42"/>
      <c r="D1744" s="42"/>
      <c r="E1744" s="42"/>
      <c r="F1744" s="42"/>
      <c r="G1744" s="42"/>
      <c r="H1744" s="42"/>
      <c r="I1744" s="42"/>
      <c r="J1744" s="42"/>
      <c r="K1744" s="42"/>
      <c r="L1744" s="42"/>
      <c r="M1744" s="42"/>
      <c r="N1744" s="42"/>
      <c r="O1744" s="42"/>
      <c r="P1744" s="42"/>
      <c r="Q1744" s="42"/>
      <c r="R1744" s="42"/>
      <c r="S1744" s="42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S1744" s="42"/>
      <c r="AT1744" s="42"/>
      <c r="AU1744" s="42"/>
      <c r="AV1744" s="42"/>
      <c r="AW1744" s="42"/>
      <c r="AX1744" s="42"/>
      <c r="AY1744" s="42"/>
      <c r="AZ1744" s="42"/>
      <c r="BA1744" s="42"/>
      <c r="BB1744" s="42"/>
      <c r="BC1744" s="42"/>
      <c r="BD1744" s="42"/>
      <c r="BE1744" s="42"/>
      <c r="BF1744" s="42"/>
      <c r="BG1744" s="42"/>
      <c r="BH1744" s="42"/>
      <c r="BI1744" s="42"/>
      <c r="BJ1744" s="42"/>
      <c r="BK1744" s="42"/>
      <c r="BL1744" s="42"/>
      <c r="BM1744" s="42"/>
      <c r="BN1744" s="42"/>
      <c r="BO1744" s="42"/>
      <c r="BP1744" s="42"/>
      <c r="BQ1744" s="42"/>
      <c r="BR1744" s="42"/>
      <c r="BS1744" s="42"/>
      <c r="BT1744" s="42"/>
      <c r="BU1744" s="42"/>
      <c r="BV1744" s="42"/>
      <c r="BW1744" s="42"/>
      <c r="BX1744" s="42"/>
      <c r="BY1744" s="42"/>
      <c r="BZ1744" s="42"/>
      <c r="CA1744" s="42"/>
      <c r="CB1744" s="42"/>
      <c r="CC1744" s="42"/>
      <c r="CD1744" s="42"/>
      <c r="CE1744" s="42"/>
      <c r="CF1744" s="42"/>
      <c r="CG1744" s="42"/>
      <c r="CH1744" s="42"/>
      <c r="CI1744" s="42"/>
      <c r="CJ1744" s="42"/>
      <c r="CK1744" s="42"/>
      <c r="CL1744" s="42"/>
      <c r="CM1744" s="42"/>
      <c r="CN1744" s="42"/>
      <c r="CO1744" s="42"/>
      <c r="CP1744" s="42"/>
      <c r="CQ1744" s="42"/>
      <c r="CR1744" s="42"/>
      <c r="CS1744" s="42"/>
      <c r="CT1744" s="42"/>
      <c r="CU1744" s="42"/>
      <c r="CV1744" s="42"/>
    </row>
    <row r="1745" spans="1:100" x14ac:dyDescent="0.45">
      <c r="A1745" s="42"/>
      <c r="B1745" s="42"/>
      <c r="C1745" s="42"/>
      <c r="D1745" s="42"/>
      <c r="E1745" s="42"/>
      <c r="F1745" s="42"/>
      <c r="G1745" s="42"/>
      <c r="H1745" s="42"/>
      <c r="I1745" s="42"/>
      <c r="J1745" s="42"/>
      <c r="K1745" s="42"/>
      <c r="L1745" s="42"/>
      <c r="M1745" s="42"/>
      <c r="N1745" s="42"/>
      <c r="O1745" s="42"/>
      <c r="P1745" s="42"/>
      <c r="Q1745" s="42"/>
      <c r="R1745" s="42"/>
      <c r="S1745" s="42"/>
      <c r="T1745" s="42"/>
      <c r="U1745" s="42"/>
      <c r="V1745" s="42"/>
      <c r="W1745" s="42"/>
      <c r="X1745" s="42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S1745" s="42"/>
      <c r="AT1745" s="42"/>
      <c r="AU1745" s="42"/>
      <c r="AV1745" s="42"/>
      <c r="AW1745" s="42"/>
      <c r="AX1745" s="42"/>
      <c r="AY1745" s="42"/>
      <c r="AZ1745" s="42"/>
      <c r="BA1745" s="42"/>
      <c r="BB1745" s="42"/>
      <c r="BC1745" s="42"/>
      <c r="BD1745" s="42"/>
      <c r="BE1745" s="42"/>
      <c r="BF1745" s="42"/>
      <c r="BG1745" s="42"/>
      <c r="BH1745" s="42"/>
      <c r="BI1745" s="42"/>
      <c r="BJ1745" s="42"/>
      <c r="BK1745" s="42"/>
      <c r="BL1745" s="42"/>
      <c r="BM1745" s="42"/>
      <c r="BN1745" s="42"/>
      <c r="BO1745" s="42"/>
      <c r="BP1745" s="42"/>
      <c r="BQ1745" s="42"/>
      <c r="BR1745" s="42"/>
      <c r="BS1745" s="42"/>
      <c r="BT1745" s="42"/>
      <c r="BU1745" s="42"/>
      <c r="BV1745" s="42"/>
      <c r="BW1745" s="42"/>
      <c r="BX1745" s="42"/>
      <c r="BY1745" s="42"/>
      <c r="BZ1745" s="42"/>
      <c r="CA1745" s="42"/>
      <c r="CB1745" s="42"/>
      <c r="CC1745" s="42"/>
      <c r="CD1745" s="42"/>
      <c r="CE1745" s="42"/>
      <c r="CF1745" s="42"/>
      <c r="CG1745" s="42"/>
      <c r="CH1745" s="42"/>
      <c r="CI1745" s="42"/>
      <c r="CJ1745" s="42"/>
      <c r="CK1745" s="42"/>
      <c r="CL1745" s="42"/>
      <c r="CM1745" s="42"/>
      <c r="CN1745" s="42"/>
      <c r="CO1745" s="42"/>
      <c r="CP1745" s="42"/>
      <c r="CQ1745" s="42"/>
      <c r="CR1745" s="42"/>
      <c r="CS1745" s="42"/>
      <c r="CT1745" s="42"/>
      <c r="CU1745" s="42"/>
      <c r="CV1745" s="42"/>
    </row>
    <row r="1746" spans="1:100" x14ac:dyDescent="0.45">
      <c r="A1746" s="42"/>
      <c r="B1746" s="42"/>
      <c r="C1746" s="42"/>
      <c r="D1746" s="42"/>
      <c r="E1746" s="42"/>
      <c r="F1746" s="42"/>
      <c r="G1746" s="42"/>
      <c r="H1746" s="42"/>
      <c r="I1746" s="42"/>
      <c r="J1746" s="42"/>
      <c r="K1746" s="42"/>
      <c r="L1746" s="42"/>
      <c r="M1746" s="42"/>
      <c r="N1746" s="42"/>
      <c r="O1746" s="42"/>
      <c r="P1746" s="42"/>
      <c r="Q1746" s="42"/>
      <c r="R1746" s="42"/>
      <c r="S1746" s="42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S1746" s="42"/>
      <c r="AT1746" s="42"/>
      <c r="AU1746" s="42"/>
      <c r="AV1746" s="42"/>
      <c r="AW1746" s="42"/>
      <c r="AX1746" s="42"/>
      <c r="AY1746" s="42"/>
      <c r="AZ1746" s="42"/>
      <c r="BA1746" s="42"/>
      <c r="BB1746" s="42"/>
      <c r="BC1746" s="42"/>
      <c r="BD1746" s="42"/>
      <c r="BE1746" s="42"/>
      <c r="BF1746" s="42"/>
      <c r="BG1746" s="42"/>
      <c r="BH1746" s="42"/>
      <c r="BI1746" s="42"/>
      <c r="BJ1746" s="42"/>
      <c r="BK1746" s="42"/>
      <c r="BL1746" s="42"/>
      <c r="BM1746" s="42"/>
      <c r="BN1746" s="42"/>
      <c r="BO1746" s="42"/>
      <c r="BP1746" s="42"/>
      <c r="BQ1746" s="42"/>
      <c r="BR1746" s="42"/>
      <c r="BS1746" s="42"/>
      <c r="BT1746" s="42"/>
      <c r="BU1746" s="42"/>
      <c r="BV1746" s="42"/>
      <c r="BW1746" s="42"/>
      <c r="BX1746" s="42"/>
      <c r="BY1746" s="42"/>
      <c r="BZ1746" s="42"/>
      <c r="CA1746" s="42"/>
      <c r="CB1746" s="42"/>
      <c r="CC1746" s="42"/>
      <c r="CD1746" s="42"/>
      <c r="CE1746" s="42"/>
      <c r="CF1746" s="42"/>
      <c r="CG1746" s="42"/>
      <c r="CH1746" s="42"/>
      <c r="CI1746" s="42"/>
      <c r="CJ1746" s="42"/>
      <c r="CK1746" s="42"/>
      <c r="CL1746" s="42"/>
      <c r="CM1746" s="42"/>
      <c r="CN1746" s="42"/>
      <c r="CO1746" s="42"/>
      <c r="CP1746" s="42"/>
      <c r="CQ1746" s="42"/>
      <c r="CR1746" s="42"/>
      <c r="CS1746" s="42"/>
      <c r="CT1746" s="42"/>
      <c r="CU1746" s="42"/>
      <c r="CV1746" s="42"/>
    </row>
    <row r="1747" spans="1:100" x14ac:dyDescent="0.45">
      <c r="A1747" s="42"/>
      <c r="B1747" s="42"/>
      <c r="C1747" s="42"/>
      <c r="D1747" s="42"/>
      <c r="E1747" s="42"/>
      <c r="F1747" s="42"/>
      <c r="G1747" s="42"/>
      <c r="H1747" s="42"/>
      <c r="I1747" s="42"/>
      <c r="J1747" s="42"/>
      <c r="K1747" s="42"/>
      <c r="L1747" s="42"/>
      <c r="M1747" s="42"/>
      <c r="N1747" s="42"/>
      <c r="O1747" s="42"/>
      <c r="P1747" s="42"/>
      <c r="Q1747" s="42"/>
      <c r="R1747" s="42"/>
      <c r="S1747" s="42"/>
      <c r="T1747" s="42"/>
      <c r="U1747" s="42"/>
      <c r="V1747" s="42"/>
      <c r="W1747" s="42"/>
      <c r="X1747" s="42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S1747" s="42"/>
      <c r="AT1747" s="42"/>
      <c r="AU1747" s="42"/>
      <c r="AV1747" s="42"/>
      <c r="AW1747" s="42"/>
      <c r="AX1747" s="42"/>
      <c r="AY1747" s="42"/>
      <c r="AZ1747" s="42"/>
      <c r="BA1747" s="42"/>
      <c r="BB1747" s="42"/>
      <c r="BC1747" s="42"/>
      <c r="BD1747" s="42"/>
      <c r="BE1747" s="42"/>
      <c r="BF1747" s="42"/>
      <c r="BG1747" s="42"/>
      <c r="BH1747" s="42"/>
      <c r="BI1747" s="42"/>
      <c r="BJ1747" s="42"/>
      <c r="BK1747" s="42"/>
      <c r="BL1747" s="42"/>
      <c r="BM1747" s="42"/>
      <c r="BN1747" s="42"/>
      <c r="BO1747" s="42"/>
      <c r="BP1747" s="42"/>
      <c r="BQ1747" s="42"/>
      <c r="BR1747" s="42"/>
      <c r="BS1747" s="42"/>
      <c r="BT1747" s="42"/>
      <c r="BU1747" s="42"/>
      <c r="BV1747" s="42"/>
      <c r="BW1747" s="42"/>
      <c r="BX1747" s="42"/>
      <c r="BY1747" s="42"/>
      <c r="BZ1747" s="42"/>
      <c r="CA1747" s="42"/>
      <c r="CB1747" s="42"/>
      <c r="CC1747" s="42"/>
      <c r="CD1747" s="42"/>
      <c r="CE1747" s="42"/>
      <c r="CF1747" s="42"/>
      <c r="CG1747" s="42"/>
      <c r="CH1747" s="42"/>
      <c r="CI1747" s="42"/>
      <c r="CJ1747" s="42"/>
      <c r="CK1747" s="42"/>
      <c r="CL1747" s="42"/>
      <c r="CM1747" s="42"/>
      <c r="CN1747" s="42"/>
      <c r="CO1747" s="42"/>
      <c r="CP1747" s="42"/>
      <c r="CQ1747" s="42"/>
      <c r="CR1747" s="42"/>
      <c r="CS1747" s="42"/>
      <c r="CT1747" s="42"/>
      <c r="CU1747" s="42"/>
      <c r="CV1747" s="42"/>
    </row>
    <row r="1748" spans="1:100" x14ac:dyDescent="0.45">
      <c r="A1748" s="42"/>
      <c r="B1748" s="42"/>
      <c r="C1748" s="42"/>
      <c r="D1748" s="42"/>
      <c r="E1748" s="42"/>
      <c r="F1748" s="42"/>
      <c r="G1748" s="42"/>
      <c r="H1748" s="42"/>
      <c r="I1748" s="42"/>
      <c r="J1748" s="42"/>
      <c r="K1748" s="42"/>
      <c r="L1748" s="42"/>
      <c r="M1748" s="42"/>
      <c r="N1748" s="42"/>
      <c r="O1748" s="42"/>
      <c r="P1748" s="42"/>
      <c r="Q1748" s="42"/>
      <c r="R1748" s="42"/>
      <c r="S1748" s="42"/>
      <c r="T1748" s="42"/>
      <c r="U1748" s="42"/>
      <c r="V1748" s="42"/>
      <c r="W1748" s="42"/>
      <c r="X1748" s="42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S1748" s="42"/>
      <c r="AT1748" s="42"/>
      <c r="AU1748" s="42"/>
      <c r="AV1748" s="42"/>
      <c r="AW1748" s="42"/>
      <c r="AX1748" s="42"/>
      <c r="AY1748" s="42"/>
      <c r="AZ1748" s="42"/>
      <c r="BA1748" s="42"/>
      <c r="BB1748" s="42"/>
      <c r="BC1748" s="42"/>
      <c r="BD1748" s="42"/>
      <c r="BE1748" s="42"/>
      <c r="BF1748" s="42"/>
      <c r="BG1748" s="42"/>
      <c r="BH1748" s="42"/>
      <c r="BI1748" s="42"/>
      <c r="BJ1748" s="42"/>
      <c r="BK1748" s="42"/>
      <c r="BL1748" s="42"/>
      <c r="BM1748" s="42"/>
      <c r="BN1748" s="42"/>
      <c r="BO1748" s="42"/>
      <c r="BP1748" s="42"/>
      <c r="BQ1748" s="42"/>
      <c r="BR1748" s="42"/>
      <c r="BS1748" s="42"/>
      <c r="BT1748" s="42"/>
      <c r="BU1748" s="42"/>
      <c r="BV1748" s="42"/>
      <c r="BW1748" s="42"/>
      <c r="BX1748" s="42"/>
      <c r="BY1748" s="42"/>
      <c r="BZ1748" s="42"/>
      <c r="CA1748" s="42"/>
      <c r="CB1748" s="42"/>
      <c r="CC1748" s="42"/>
      <c r="CD1748" s="42"/>
      <c r="CE1748" s="42"/>
      <c r="CF1748" s="42"/>
      <c r="CG1748" s="42"/>
      <c r="CH1748" s="42"/>
      <c r="CI1748" s="42"/>
      <c r="CJ1748" s="42"/>
      <c r="CK1748" s="42"/>
      <c r="CL1748" s="42"/>
      <c r="CM1748" s="42"/>
      <c r="CN1748" s="42"/>
      <c r="CO1748" s="42"/>
      <c r="CP1748" s="42"/>
      <c r="CQ1748" s="42"/>
      <c r="CR1748" s="42"/>
      <c r="CS1748" s="42"/>
      <c r="CT1748" s="42"/>
      <c r="CU1748" s="42"/>
      <c r="CV1748" s="42"/>
    </row>
    <row r="1749" spans="1:100" x14ac:dyDescent="0.45">
      <c r="A1749" s="42"/>
      <c r="B1749" s="42"/>
      <c r="C1749" s="42"/>
      <c r="D1749" s="42"/>
      <c r="E1749" s="42"/>
      <c r="F1749" s="42"/>
      <c r="G1749" s="42"/>
      <c r="H1749" s="42"/>
      <c r="I1749" s="42"/>
      <c r="J1749" s="42"/>
      <c r="K1749" s="42"/>
      <c r="L1749" s="42"/>
      <c r="M1749" s="42"/>
      <c r="N1749" s="42"/>
      <c r="O1749" s="42"/>
      <c r="P1749" s="42"/>
      <c r="Q1749" s="42"/>
      <c r="R1749" s="42"/>
      <c r="S1749" s="42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S1749" s="42"/>
      <c r="AT1749" s="42"/>
      <c r="AU1749" s="42"/>
      <c r="AV1749" s="42"/>
      <c r="AW1749" s="42"/>
      <c r="AX1749" s="42"/>
      <c r="AY1749" s="42"/>
      <c r="AZ1749" s="42"/>
      <c r="BA1749" s="42"/>
      <c r="BB1749" s="42"/>
      <c r="BC1749" s="42"/>
      <c r="BD1749" s="42"/>
      <c r="BE1749" s="42"/>
      <c r="BF1749" s="42"/>
      <c r="BG1749" s="42"/>
      <c r="BH1749" s="42"/>
      <c r="BI1749" s="42"/>
      <c r="BJ1749" s="42"/>
      <c r="BK1749" s="42"/>
      <c r="BL1749" s="42"/>
      <c r="BM1749" s="42"/>
      <c r="BN1749" s="42"/>
      <c r="BO1749" s="42"/>
      <c r="BP1749" s="42"/>
      <c r="BQ1749" s="42"/>
      <c r="BR1749" s="42"/>
      <c r="BS1749" s="42"/>
      <c r="BT1749" s="42"/>
      <c r="BU1749" s="42"/>
      <c r="BV1749" s="42"/>
      <c r="BW1749" s="42"/>
      <c r="BX1749" s="42"/>
      <c r="BY1749" s="42"/>
      <c r="BZ1749" s="42"/>
      <c r="CA1749" s="42"/>
      <c r="CB1749" s="42"/>
      <c r="CC1749" s="42"/>
      <c r="CD1749" s="42"/>
      <c r="CE1749" s="42"/>
      <c r="CF1749" s="42"/>
      <c r="CG1749" s="42"/>
      <c r="CH1749" s="42"/>
      <c r="CI1749" s="42"/>
      <c r="CJ1749" s="42"/>
      <c r="CK1749" s="42"/>
      <c r="CL1749" s="42"/>
      <c r="CM1749" s="42"/>
      <c r="CN1749" s="42"/>
      <c r="CO1749" s="42"/>
      <c r="CP1749" s="42"/>
      <c r="CQ1749" s="42"/>
      <c r="CR1749" s="42"/>
      <c r="CS1749" s="42"/>
      <c r="CT1749" s="42"/>
      <c r="CU1749" s="42"/>
      <c r="CV1749" s="42"/>
    </row>
    <row r="1750" spans="1:100" x14ac:dyDescent="0.45">
      <c r="A1750" s="42"/>
      <c r="B1750" s="42"/>
      <c r="C1750" s="42"/>
      <c r="D1750" s="42"/>
      <c r="E1750" s="42"/>
      <c r="F1750" s="42"/>
      <c r="G1750" s="42"/>
      <c r="H1750" s="42"/>
      <c r="I1750" s="42"/>
      <c r="J1750" s="42"/>
      <c r="K1750" s="42"/>
      <c r="L1750" s="42"/>
      <c r="M1750" s="42"/>
      <c r="N1750" s="42"/>
      <c r="O1750" s="42"/>
      <c r="P1750" s="42"/>
      <c r="Q1750" s="42"/>
      <c r="R1750" s="42"/>
      <c r="S1750" s="42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S1750" s="42"/>
      <c r="AT1750" s="42"/>
      <c r="AU1750" s="42"/>
      <c r="AV1750" s="42"/>
      <c r="AW1750" s="42"/>
      <c r="AX1750" s="42"/>
      <c r="AY1750" s="42"/>
      <c r="AZ1750" s="42"/>
      <c r="BA1750" s="42"/>
      <c r="BB1750" s="42"/>
      <c r="BC1750" s="42"/>
      <c r="BD1750" s="42"/>
      <c r="BE1750" s="42"/>
      <c r="BF1750" s="42"/>
      <c r="BG1750" s="42"/>
      <c r="BH1750" s="42"/>
      <c r="BI1750" s="42"/>
      <c r="BJ1750" s="42"/>
      <c r="BK1750" s="42"/>
      <c r="BL1750" s="42"/>
      <c r="BM1750" s="42"/>
      <c r="BN1750" s="42"/>
      <c r="BO1750" s="42"/>
      <c r="BP1750" s="42"/>
      <c r="BQ1750" s="42"/>
      <c r="BR1750" s="42"/>
      <c r="BS1750" s="42"/>
      <c r="BT1750" s="42"/>
      <c r="BU1750" s="42"/>
      <c r="BV1750" s="42"/>
      <c r="BW1750" s="42"/>
      <c r="BX1750" s="42"/>
      <c r="BY1750" s="42"/>
      <c r="BZ1750" s="42"/>
      <c r="CA1750" s="42"/>
      <c r="CB1750" s="42"/>
      <c r="CC1750" s="42"/>
      <c r="CD1750" s="42"/>
      <c r="CE1750" s="42"/>
      <c r="CF1750" s="42"/>
      <c r="CG1750" s="42"/>
      <c r="CH1750" s="42"/>
      <c r="CI1750" s="42"/>
      <c r="CJ1750" s="42"/>
      <c r="CK1750" s="42"/>
      <c r="CL1750" s="42"/>
      <c r="CM1750" s="42"/>
      <c r="CN1750" s="42"/>
      <c r="CO1750" s="42"/>
      <c r="CP1750" s="42"/>
      <c r="CQ1750" s="42"/>
      <c r="CR1750" s="42"/>
      <c r="CS1750" s="42"/>
      <c r="CT1750" s="42"/>
      <c r="CU1750" s="42"/>
      <c r="CV1750" s="42"/>
    </row>
    <row r="1751" spans="1:100" x14ac:dyDescent="0.45">
      <c r="A1751" s="42"/>
      <c r="B1751" s="42"/>
      <c r="C1751" s="42"/>
      <c r="D1751" s="42"/>
      <c r="E1751" s="42"/>
      <c r="F1751" s="42"/>
      <c r="G1751" s="42"/>
      <c r="H1751" s="42"/>
      <c r="I1751" s="42"/>
      <c r="J1751" s="42"/>
      <c r="K1751" s="42"/>
      <c r="L1751" s="42"/>
      <c r="M1751" s="42"/>
      <c r="N1751" s="42"/>
      <c r="O1751" s="42"/>
      <c r="P1751" s="42"/>
      <c r="Q1751" s="42"/>
      <c r="R1751" s="42"/>
      <c r="S1751" s="42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S1751" s="42"/>
      <c r="AT1751" s="42"/>
      <c r="AU1751" s="42"/>
      <c r="AV1751" s="42"/>
      <c r="AW1751" s="42"/>
      <c r="AX1751" s="42"/>
      <c r="AY1751" s="42"/>
      <c r="AZ1751" s="42"/>
      <c r="BA1751" s="42"/>
      <c r="BB1751" s="42"/>
      <c r="BC1751" s="42"/>
      <c r="BD1751" s="42"/>
      <c r="BE1751" s="42"/>
      <c r="BF1751" s="42"/>
      <c r="BG1751" s="42"/>
      <c r="BH1751" s="42"/>
      <c r="BI1751" s="42"/>
      <c r="BJ1751" s="42"/>
      <c r="BK1751" s="42"/>
      <c r="BL1751" s="42"/>
      <c r="BM1751" s="42"/>
      <c r="BN1751" s="42"/>
      <c r="BO1751" s="42"/>
      <c r="BP1751" s="42"/>
      <c r="BQ1751" s="42"/>
      <c r="BR1751" s="42"/>
      <c r="BS1751" s="42"/>
      <c r="BT1751" s="42"/>
      <c r="BU1751" s="42"/>
      <c r="BV1751" s="42"/>
      <c r="BW1751" s="42"/>
      <c r="BX1751" s="42"/>
      <c r="BY1751" s="42"/>
      <c r="BZ1751" s="42"/>
      <c r="CA1751" s="42"/>
      <c r="CB1751" s="42"/>
      <c r="CC1751" s="42"/>
      <c r="CD1751" s="42"/>
      <c r="CE1751" s="42"/>
      <c r="CF1751" s="42"/>
      <c r="CG1751" s="42"/>
      <c r="CH1751" s="42"/>
      <c r="CI1751" s="42"/>
      <c r="CJ1751" s="42"/>
      <c r="CK1751" s="42"/>
      <c r="CL1751" s="42"/>
      <c r="CM1751" s="42"/>
      <c r="CN1751" s="42"/>
      <c r="CO1751" s="42"/>
      <c r="CP1751" s="42"/>
      <c r="CQ1751" s="42"/>
      <c r="CR1751" s="42"/>
      <c r="CS1751" s="42"/>
      <c r="CT1751" s="42"/>
      <c r="CU1751" s="42"/>
      <c r="CV1751" s="42"/>
    </row>
    <row r="1752" spans="1:100" x14ac:dyDescent="0.45">
      <c r="A1752" s="42"/>
      <c r="B1752" s="42"/>
      <c r="C1752" s="42"/>
      <c r="D1752" s="42"/>
      <c r="E1752" s="42"/>
      <c r="F1752" s="42"/>
      <c r="G1752" s="42"/>
      <c r="H1752" s="42"/>
      <c r="I1752" s="42"/>
      <c r="J1752" s="42"/>
      <c r="K1752" s="42"/>
      <c r="L1752" s="42"/>
      <c r="M1752" s="42"/>
      <c r="N1752" s="42"/>
      <c r="O1752" s="42"/>
      <c r="P1752" s="42"/>
      <c r="Q1752" s="42"/>
      <c r="R1752" s="42"/>
      <c r="S1752" s="42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S1752" s="42"/>
      <c r="AT1752" s="42"/>
      <c r="AU1752" s="42"/>
      <c r="AV1752" s="42"/>
      <c r="AW1752" s="42"/>
      <c r="AX1752" s="42"/>
      <c r="AY1752" s="42"/>
      <c r="AZ1752" s="42"/>
      <c r="BA1752" s="42"/>
      <c r="BB1752" s="42"/>
      <c r="BC1752" s="42"/>
      <c r="BD1752" s="42"/>
      <c r="BE1752" s="42"/>
      <c r="BF1752" s="42"/>
      <c r="BG1752" s="42"/>
      <c r="BH1752" s="42"/>
      <c r="BI1752" s="42"/>
      <c r="BJ1752" s="42"/>
      <c r="BK1752" s="42"/>
      <c r="BL1752" s="42"/>
      <c r="BM1752" s="42"/>
      <c r="BN1752" s="42"/>
      <c r="BO1752" s="42"/>
      <c r="BP1752" s="42"/>
      <c r="BQ1752" s="42"/>
      <c r="BR1752" s="42"/>
      <c r="BS1752" s="42"/>
      <c r="BT1752" s="42"/>
      <c r="BU1752" s="42"/>
      <c r="BV1752" s="42"/>
      <c r="BW1752" s="42"/>
      <c r="BX1752" s="42"/>
      <c r="BY1752" s="42"/>
      <c r="BZ1752" s="42"/>
      <c r="CA1752" s="42"/>
      <c r="CB1752" s="42"/>
      <c r="CC1752" s="42"/>
      <c r="CD1752" s="42"/>
      <c r="CE1752" s="42"/>
      <c r="CF1752" s="42"/>
      <c r="CG1752" s="42"/>
      <c r="CH1752" s="42"/>
      <c r="CI1752" s="42"/>
      <c r="CJ1752" s="42"/>
      <c r="CK1752" s="42"/>
      <c r="CL1752" s="42"/>
      <c r="CM1752" s="42"/>
      <c r="CN1752" s="42"/>
      <c r="CO1752" s="42"/>
      <c r="CP1752" s="42"/>
      <c r="CQ1752" s="42"/>
      <c r="CR1752" s="42"/>
      <c r="CS1752" s="42"/>
      <c r="CT1752" s="42"/>
      <c r="CU1752" s="42"/>
      <c r="CV1752" s="42"/>
    </row>
    <row r="1753" spans="1:100" x14ac:dyDescent="0.45">
      <c r="A1753" s="42"/>
      <c r="B1753" s="42"/>
      <c r="C1753" s="42"/>
      <c r="D1753" s="42"/>
      <c r="E1753" s="42"/>
      <c r="F1753" s="42"/>
      <c r="G1753" s="42"/>
      <c r="H1753" s="42"/>
      <c r="I1753" s="42"/>
      <c r="J1753" s="42"/>
      <c r="K1753" s="42"/>
      <c r="L1753" s="42"/>
      <c r="M1753" s="42"/>
      <c r="N1753" s="42"/>
      <c r="O1753" s="42"/>
      <c r="P1753" s="42"/>
      <c r="Q1753" s="42"/>
      <c r="R1753" s="42"/>
      <c r="S1753" s="42"/>
      <c r="T1753" s="42"/>
      <c r="U1753" s="42"/>
      <c r="V1753" s="42"/>
      <c r="W1753" s="42"/>
      <c r="X1753" s="42"/>
      <c r="Y1753" s="42"/>
      <c r="Z1753" s="42"/>
      <c r="AA1753" s="42"/>
      <c r="AB1753" s="42"/>
      <c r="AC1753" s="42"/>
      <c r="AD1753" s="42"/>
      <c r="AE1753" s="42"/>
      <c r="AF1753" s="42"/>
      <c r="AG1753" s="42"/>
      <c r="AH1753" s="42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S1753" s="42"/>
      <c r="AT1753" s="42"/>
      <c r="AU1753" s="42"/>
      <c r="AV1753" s="42"/>
      <c r="AW1753" s="42"/>
      <c r="AX1753" s="42"/>
      <c r="AY1753" s="42"/>
      <c r="AZ1753" s="42"/>
      <c r="BA1753" s="42"/>
      <c r="BB1753" s="42"/>
      <c r="BC1753" s="42"/>
      <c r="BD1753" s="42"/>
      <c r="BE1753" s="42"/>
      <c r="BF1753" s="42"/>
      <c r="BG1753" s="42"/>
      <c r="BH1753" s="42"/>
      <c r="BI1753" s="42"/>
      <c r="BJ1753" s="42"/>
      <c r="BK1753" s="42"/>
      <c r="BL1753" s="42"/>
      <c r="BM1753" s="42"/>
      <c r="BN1753" s="42"/>
      <c r="BO1753" s="42"/>
      <c r="BP1753" s="42"/>
      <c r="BQ1753" s="42"/>
      <c r="BR1753" s="42"/>
      <c r="BS1753" s="42"/>
      <c r="BT1753" s="42"/>
      <c r="BU1753" s="42"/>
      <c r="BV1753" s="42"/>
      <c r="BW1753" s="42"/>
      <c r="BX1753" s="42"/>
      <c r="BY1753" s="42"/>
      <c r="BZ1753" s="42"/>
      <c r="CA1753" s="42"/>
      <c r="CB1753" s="42"/>
      <c r="CC1753" s="42"/>
      <c r="CD1753" s="42"/>
      <c r="CE1753" s="42"/>
      <c r="CF1753" s="42"/>
      <c r="CG1753" s="42"/>
      <c r="CH1753" s="42"/>
      <c r="CI1753" s="42"/>
      <c r="CJ1753" s="42"/>
      <c r="CK1753" s="42"/>
      <c r="CL1753" s="42"/>
      <c r="CM1753" s="42"/>
      <c r="CN1753" s="42"/>
      <c r="CO1753" s="42"/>
      <c r="CP1753" s="42"/>
      <c r="CQ1753" s="42"/>
      <c r="CR1753" s="42"/>
      <c r="CS1753" s="42"/>
      <c r="CT1753" s="42"/>
      <c r="CU1753" s="42"/>
      <c r="CV1753" s="42"/>
    </row>
    <row r="1754" spans="1:100" x14ac:dyDescent="0.45">
      <c r="A1754" s="42"/>
      <c r="B1754" s="42"/>
      <c r="C1754" s="42"/>
      <c r="D1754" s="42"/>
      <c r="E1754" s="42"/>
      <c r="F1754" s="42"/>
      <c r="G1754" s="42"/>
      <c r="H1754" s="42"/>
      <c r="I1754" s="42"/>
      <c r="J1754" s="42"/>
      <c r="K1754" s="42"/>
      <c r="L1754" s="42"/>
      <c r="M1754" s="42"/>
      <c r="N1754" s="42"/>
      <c r="O1754" s="42"/>
      <c r="P1754" s="42"/>
      <c r="Q1754" s="42"/>
      <c r="R1754" s="42"/>
      <c r="S1754" s="42"/>
      <c r="T1754" s="42"/>
      <c r="U1754" s="42"/>
      <c r="V1754" s="42"/>
      <c r="W1754" s="42"/>
      <c r="X1754" s="42"/>
      <c r="Y1754" s="42"/>
      <c r="Z1754" s="42"/>
      <c r="AA1754" s="42"/>
      <c r="AB1754" s="42"/>
      <c r="AC1754" s="42"/>
      <c r="AD1754" s="42"/>
      <c r="AE1754" s="42"/>
      <c r="AF1754" s="42"/>
      <c r="AG1754" s="42"/>
      <c r="AH1754" s="42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S1754" s="42"/>
      <c r="AT1754" s="42"/>
      <c r="AU1754" s="42"/>
      <c r="AV1754" s="42"/>
      <c r="AW1754" s="42"/>
      <c r="AX1754" s="42"/>
      <c r="AY1754" s="42"/>
      <c r="AZ1754" s="42"/>
      <c r="BA1754" s="42"/>
      <c r="BB1754" s="42"/>
      <c r="BC1754" s="42"/>
      <c r="BD1754" s="42"/>
      <c r="BE1754" s="42"/>
      <c r="BF1754" s="42"/>
      <c r="BG1754" s="42"/>
      <c r="BH1754" s="42"/>
      <c r="BI1754" s="42"/>
      <c r="BJ1754" s="42"/>
      <c r="BK1754" s="42"/>
      <c r="BL1754" s="42"/>
      <c r="BM1754" s="42"/>
      <c r="BN1754" s="42"/>
      <c r="BO1754" s="42"/>
      <c r="BP1754" s="42"/>
      <c r="BQ1754" s="42"/>
      <c r="BR1754" s="42"/>
      <c r="BS1754" s="42"/>
      <c r="BT1754" s="42"/>
      <c r="BU1754" s="42"/>
      <c r="BV1754" s="42"/>
      <c r="BW1754" s="42"/>
      <c r="BX1754" s="42"/>
      <c r="BY1754" s="42"/>
      <c r="BZ1754" s="42"/>
      <c r="CA1754" s="42"/>
      <c r="CB1754" s="42"/>
      <c r="CC1754" s="42"/>
      <c r="CD1754" s="42"/>
      <c r="CE1754" s="42"/>
      <c r="CF1754" s="42"/>
      <c r="CG1754" s="42"/>
      <c r="CH1754" s="42"/>
      <c r="CI1754" s="42"/>
      <c r="CJ1754" s="42"/>
      <c r="CK1754" s="42"/>
      <c r="CL1754" s="42"/>
      <c r="CM1754" s="42"/>
      <c r="CN1754" s="42"/>
      <c r="CO1754" s="42"/>
      <c r="CP1754" s="42"/>
      <c r="CQ1754" s="42"/>
      <c r="CR1754" s="42"/>
      <c r="CS1754" s="42"/>
      <c r="CT1754" s="42"/>
      <c r="CU1754" s="42"/>
      <c r="CV1754" s="42"/>
    </row>
    <row r="1755" spans="1:100" x14ac:dyDescent="0.45">
      <c r="A1755" s="42"/>
      <c r="B1755" s="42"/>
      <c r="C1755" s="42"/>
      <c r="D1755" s="42"/>
      <c r="E1755" s="42"/>
      <c r="F1755" s="42"/>
      <c r="G1755" s="42"/>
      <c r="H1755" s="42"/>
      <c r="I1755" s="42"/>
      <c r="J1755" s="42"/>
      <c r="K1755" s="42"/>
      <c r="L1755" s="42"/>
      <c r="M1755" s="42"/>
      <c r="N1755" s="42"/>
      <c r="O1755" s="42"/>
      <c r="P1755" s="42"/>
      <c r="Q1755" s="42"/>
      <c r="R1755" s="42"/>
      <c r="S1755" s="42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S1755" s="42"/>
      <c r="AT1755" s="42"/>
      <c r="AU1755" s="42"/>
      <c r="AV1755" s="42"/>
      <c r="AW1755" s="42"/>
      <c r="AX1755" s="42"/>
      <c r="AY1755" s="42"/>
      <c r="AZ1755" s="42"/>
      <c r="BA1755" s="42"/>
      <c r="BB1755" s="42"/>
      <c r="BC1755" s="42"/>
      <c r="BD1755" s="42"/>
      <c r="BE1755" s="42"/>
      <c r="BF1755" s="42"/>
      <c r="BG1755" s="42"/>
      <c r="BH1755" s="42"/>
      <c r="BI1755" s="42"/>
      <c r="BJ1755" s="42"/>
      <c r="BK1755" s="42"/>
      <c r="BL1755" s="42"/>
      <c r="BM1755" s="42"/>
      <c r="BN1755" s="42"/>
      <c r="BO1755" s="42"/>
      <c r="BP1755" s="42"/>
      <c r="BQ1755" s="42"/>
      <c r="BR1755" s="42"/>
      <c r="BS1755" s="42"/>
      <c r="BT1755" s="42"/>
      <c r="BU1755" s="42"/>
      <c r="BV1755" s="42"/>
      <c r="BW1755" s="42"/>
      <c r="BX1755" s="42"/>
      <c r="BY1755" s="42"/>
      <c r="BZ1755" s="42"/>
      <c r="CA1755" s="42"/>
      <c r="CB1755" s="42"/>
      <c r="CC1755" s="42"/>
      <c r="CD1755" s="42"/>
      <c r="CE1755" s="42"/>
      <c r="CF1755" s="42"/>
      <c r="CG1755" s="42"/>
      <c r="CH1755" s="42"/>
      <c r="CI1755" s="42"/>
      <c r="CJ1755" s="42"/>
      <c r="CK1755" s="42"/>
      <c r="CL1755" s="42"/>
      <c r="CM1755" s="42"/>
      <c r="CN1755" s="42"/>
      <c r="CO1755" s="42"/>
      <c r="CP1755" s="42"/>
      <c r="CQ1755" s="42"/>
      <c r="CR1755" s="42"/>
      <c r="CS1755" s="42"/>
      <c r="CT1755" s="42"/>
      <c r="CU1755" s="42"/>
      <c r="CV1755" s="42"/>
    </row>
    <row r="1756" spans="1:100" x14ac:dyDescent="0.45">
      <c r="A1756" s="42"/>
      <c r="B1756" s="42"/>
      <c r="C1756" s="42"/>
      <c r="D1756" s="42"/>
      <c r="E1756" s="42"/>
      <c r="F1756" s="42"/>
      <c r="G1756" s="42"/>
      <c r="H1756" s="42"/>
      <c r="I1756" s="42"/>
      <c r="J1756" s="42"/>
      <c r="K1756" s="42"/>
      <c r="L1756" s="42"/>
      <c r="M1756" s="42"/>
      <c r="N1756" s="42"/>
      <c r="O1756" s="42"/>
      <c r="P1756" s="42"/>
      <c r="Q1756" s="42"/>
      <c r="R1756" s="42"/>
      <c r="S1756" s="42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S1756" s="42"/>
      <c r="AT1756" s="42"/>
      <c r="AU1756" s="42"/>
      <c r="AV1756" s="42"/>
      <c r="AW1756" s="42"/>
      <c r="AX1756" s="42"/>
      <c r="AY1756" s="42"/>
      <c r="AZ1756" s="42"/>
      <c r="BA1756" s="42"/>
      <c r="BB1756" s="42"/>
      <c r="BC1756" s="42"/>
      <c r="BD1756" s="42"/>
      <c r="BE1756" s="42"/>
      <c r="BF1756" s="42"/>
      <c r="BG1756" s="42"/>
      <c r="BH1756" s="42"/>
      <c r="BI1756" s="42"/>
      <c r="BJ1756" s="42"/>
      <c r="BK1756" s="42"/>
      <c r="BL1756" s="42"/>
      <c r="BM1756" s="42"/>
      <c r="BN1756" s="42"/>
      <c r="BO1756" s="42"/>
      <c r="BP1756" s="42"/>
      <c r="BQ1756" s="42"/>
      <c r="BR1756" s="42"/>
      <c r="BS1756" s="42"/>
      <c r="BT1756" s="42"/>
      <c r="BU1756" s="42"/>
      <c r="BV1756" s="42"/>
      <c r="BW1756" s="42"/>
      <c r="BX1756" s="42"/>
      <c r="BY1756" s="42"/>
      <c r="BZ1756" s="42"/>
      <c r="CA1756" s="42"/>
      <c r="CB1756" s="42"/>
      <c r="CC1756" s="42"/>
      <c r="CD1756" s="42"/>
      <c r="CE1756" s="42"/>
      <c r="CF1756" s="42"/>
      <c r="CG1756" s="42"/>
      <c r="CH1756" s="42"/>
      <c r="CI1756" s="42"/>
      <c r="CJ1756" s="42"/>
      <c r="CK1756" s="42"/>
      <c r="CL1756" s="42"/>
      <c r="CM1756" s="42"/>
      <c r="CN1756" s="42"/>
      <c r="CO1756" s="42"/>
      <c r="CP1756" s="42"/>
      <c r="CQ1756" s="42"/>
      <c r="CR1756" s="42"/>
      <c r="CS1756" s="42"/>
      <c r="CT1756" s="42"/>
      <c r="CU1756" s="42"/>
      <c r="CV1756" s="42"/>
    </row>
    <row r="1757" spans="1:100" x14ac:dyDescent="0.45">
      <c r="A1757" s="42"/>
      <c r="B1757" s="42"/>
      <c r="C1757" s="42"/>
      <c r="D1757" s="42"/>
      <c r="E1757" s="42"/>
      <c r="F1757" s="42"/>
      <c r="G1757" s="42"/>
      <c r="H1757" s="42"/>
      <c r="I1757" s="42"/>
      <c r="J1757" s="42"/>
      <c r="K1757" s="42"/>
      <c r="L1757" s="42"/>
      <c r="M1757" s="42"/>
      <c r="N1757" s="42"/>
      <c r="O1757" s="42"/>
      <c r="P1757" s="42"/>
      <c r="Q1757" s="42"/>
      <c r="R1757" s="42"/>
      <c r="S1757" s="42"/>
      <c r="T1757" s="42"/>
      <c r="U1757" s="42"/>
      <c r="V1757" s="42"/>
      <c r="W1757" s="42"/>
      <c r="X1757" s="42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S1757" s="42"/>
      <c r="AT1757" s="42"/>
      <c r="AU1757" s="42"/>
      <c r="AV1757" s="42"/>
      <c r="AW1757" s="42"/>
      <c r="AX1757" s="42"/>
      <c r="AY1757" s="42"/>
      <c r="AZ1757" s="42"/>
      <c r="BA1757" s="42"/>
      <c r="BB1757" s="42"/>
      <c r="BC1757" s="42"/>
      <c r="BD1757" s="42"/>
      <c r="BE1757" s="42"/>
      <c r="BF1757" s="42"/>
      <c r="BG1757" s="42"/>
      <c r="BH1757" s="42"/>
      <c r="BI1757" s="42"/>
      <c r="BJ1757" s="42"/>
      <c r="BK1757" s="42"/>
      <c r="BL1757" s="42"/>
      <c r="BM1757" s="42"/>
      <c r="BN1757" s="42"/>
      <c r="BO1757" s="42"/>
      <c r="BP1757" s="42"/>
      <c r="BQ1757" s="42"/>
      <c r="BR1757" s="42"/>
      <c r="BS1757" s="42"/>
      <c r="BT1757" s="42"/>
      <c r="BU1757" s="42"/>
      <c r="BV1757" s="42"/>
      <c r="BW1757" s="42"/>
      <c r="BX1757" s="42"/>
      <c r="BY1757" s="42"/>
      <c r="BZ1757" s="42"/>
      <c r="CA1757" s="42"/>
      <c r="CB1757" s="42"/>
      <c r="CC1757" s="42"/>
      <c r="CD1757" s="42"/>
      <c r="CE1757" s="42"/>
      <c r="CF1757" s="42"/>
      <c r="CG1757" s="42"/>
      <c r="CH1757" s="42"/>
      <c r="CI1757" s="42"/>
      <c r="CJ1757" s="42"/>
      <c r="CK1757" s="42"/>
      <c r="CL1757" s="42"/>
      <c r="CM1757" s="42"/>
      <c r="CN1757" s="42"/>
      <c r="CO1757" s="42"/>
      <c r="CP1757" s="42"/>
      <c r="CQ1757" s="42"/>
      <c r="CR1757" s="42"/>
      <c r="CS1757" s="42"/>
      <c r="CT1757" s="42"/>
      <c r="CU1757" s="42"/>
      <c r="CV1757" s="42"/>
    </row>
    <row r="1758" spans="1:100" x14ac:dyDescent="0.45">
      <c r="A1758" s="42"/>
      <c r="B1758" s="42"/>
      <c r="C1758" s="42"/>
      <c r="D1758" s="42"/>
      <c r="E1758" s="42"/>
      <c r="F1758" s="42"/>
      <c r="G1758" s="42"/>
      <c r="H1758" s="42"/>
      <c r="I1758" s="42"/>
      <c r="J1758" s="42"/>
      <c r="K1758" s="42"/>
      <c r="L1758" s="42"/>
      <c r="M1758" s="42"/>
      <c r="N1758" s="42"/>
      <c r="O1758" s="42"/>
      <c r="P1758" s="42"/>
      <c r="Q1758" s="42"/>
      <c r="R1758" s="42"/>
      <c r="S1758" s="42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S1758" s="42"/>
      <c r="AT1758" s="42"/>
      <c r="AU1758" s="42"/>
      <c r="AV1758" s="42"/>
      <c r="AW1758" s="42"/>
      <c r="AX1758" s="42"/>
      <c r="AY1758" s="42"/>
      <c r="AZ1758" s="42"/>
      <c r="BA1758" s="42"/>
      <c r="BB1758" s="42"/>
      <c r="BC1758" s="42"/>
      <c r="BD1758" s="42"/>
      <c r="BE1758" s="42"/>
      <c r="BF1758" s="42"/>
      <c r="BG1758" s="42"/>
      <c r="BH1758" s="42"/>
      <c r="BI1758" s="42"/>
      <c r="BJ1758" s="42"/>
      <c r="BK1758" s="42"/>
      <c r="BL1758" s="42"/>
      <c r="BM1758" s="42"/>
      <c r="BN1758" s="42"/>
      <c r="BO1758" s="42"/>
      <c r="BP1758" s="42"/>
      <c r="BQ1758" s="42"/>
      <c r="BR1758" s="42"/>
      <c r="BS1758" s="42"/>
      <c r="BT1758" s="42"/>
      <c r="BU1758" s="42"/>
      <c r="BV1758" s="42"/>
      <c r="BW1758" s="42"/>
      <c r="BX1758" s="42"/>
      <c r="BY1758" s="42"/>
      <c r="BZ1758" s="42"/>
      <c r="CA1758" s="42"/>
      <c r="CB1758" s="42"/>
      <c r="CC1758" s="42"/>
      <c r="CD1758" s="42"/>
      <c r="CE1758" s="42"/>
      <c r="CF1758" s="42"/>
      <c r="CG1758" s="42"/>
      <c r="CH1758" s="42"/>
      <c r="CI1758" s="42"/>
      <c r="CJ1758" s="42"/>
      <c r="CK1758" s="42"/>
      <c r="CL1758" s="42"/>
      <c r="CM1758" s="42"/>
      <c r="CN1758" s="42"/>
      <c r="CO1758" s="42"/>
      <c r="CP1758" s="42"/>
      <c r="CQ1758" s="42"/>
      <c r="CR1758" s="42"/>
      <c r="CS1758" s="42"/>
      <c r="CT1758" s="42"/>
      <c r="CU1758" s="42"/>
      <c r="CV1758" s="42"/>
    </row>
    <row r="1759" spans="1:100" x14ac:dyDescent="0.45">
      <c r="A1759" s="42"/>
      <c r="B1759" s="42"/>
      <c r="C1759" s="42"/>
      <c r="D1759" s="42"/>
      <c r="E1759" s="42"/>
      <c r="F1759" s="42"/>
      <c r="G1759" s="42"/>
      <c r="H1759" s="42"/>
      <c r="I1759" s="42"/>
      <c r="J1759" s="42"/>
      <c r="K1759" s="42"/>
      <c r="L1759" s="42"/>
      <c r="M1759" s="42"/>
      <c r="N1759" s="42"/>
      <c r="O1759" s="42"/>
      <c r="P1759" s="42"/>
      <c r="Q1759" s="42"/>
      <c r="R1759" s="42"/>
      <c r="S1759" s="42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S1759" s="42"/>
      <c r="AT1759" s="42"/>
      <c r="AU1759" s="42"/>
      <c r="AV1759" s="42"/>
      <c r="AW1759" s="42"/>
      <c r="AX1759" s="42"/>
      <c r="AY1759" s="42"/>
      <c r="AZ1759" s="42"/>
      <c r="BA1759" s="42"/>
      <c r="BB1759" s="42"/>
      <c r="BC1759" s="42"/>
      <c r="BD1759" s="42"/>
      <c r="BE1759" s="42"/>
      <c r="BF1759" s="42"/>
      <c r="BG1759" s="42"/>
      <c r="BH1759" s="42"/>
      <c r="BI1759" s="42"/>
      <c r="BJ1759" s="42"/>
      <c r="BK1759" s="42"/>
      <c r="BL1759" s="42"/>
      <c r="BM1759" s="42"/>
      <c r="BN1759" s="42"/>
      <c r="BO1759" s="42"/>
      <c r="BP1759" s="42"/>
      <c r="BQ1759" s="42"/>
      <c r="BR1759" s="42"/>
      <c r="BS1759" s="42"/>
      <c r="BT1759" s="42"/>
      <c r="BU1759" s="42"/>
      <c r="BV1759" s="42"/>
      <c r="BW1759" s="42"/>
      <c r="BX1759" s="42"/>
      <c r="BY1759" s="42"/>
      <c r="BZ1759" s="42"/>
      <c r="CA1759" s="42"/>
      <c r="CB1759" s="42"/>
      <c r="CC1759" s="42"/>
      <c r="CD1759" s="42"/>
      <c r="CE1759" s="42"/>
      <c r="CF1759" s="42"/>
      <c r="CG1759" s="42"/>
      <c r="CH1759" s="42"/>
      <c r="CI1759" s="42"/>
      <c r="CJ1759" s="42"/>
      <c r="CK1759" s="42"/>
      <c r="CL1759" s="42"/>
      <c r="CM1759" s="42"/>
      <c r="CN1759" s="42"/>
      <c r="CO1759" s="42"/>
      <c r="CP1759" s="42"/>
      <c r="CQ1759" s="42"/>
      <c r="CR1759" s="42"/>
      <c r="CS1759" s="42"/>
      <c r="CT1759" s="42"/>
      <c r="CU1759" s="42"/>
      <c r="CV1759" s="42"/>
    </row>
    <row r="1760" spans="1:100" x14ac:dyDescent="0.45">
      <c r="A1760" s="42"/>
      <c r="B1760" s="42"/>
      <c r="C1760" s="42"/>
      <c r="D1760" s="42"/>
      <c r="E1760" s="42"/>
      <c r="F1760" s="42"/>
      <c r="G1760" s="42"/>
      <c r="H1760" s="42"/>
      <c r="I1760" s="42"/>
      <c r="J1760" s="42"/>
      <c r="K1760" s="42"/>
      <c r="L1760" s="42"/>
      <c r="M1760" s="42"/>
      <c r="N1760" s="42"/>
      <c r="O1760" s="42"/>
      <c r="P1760" s="42"/>
      <c r="Q1760" s="42"/>
      <c r="R1760" s="42"/>
      <c r="S1760" s="42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S1760" s="42"/>
      <c r="AT1760" s="42"/>
      <c r="AU1760" s="42"/>
      <c r="AV1760" s="42"/>
      <c r="AW1760" s="42"/>
      <c r="AX1760" s="42"/>
      <c r="AY1760" s="42"/>
      <c r="AZ1760" s="42"/>
      <c r="BA1760" s="42"/>
      <c r="BB1760" s="42"/>
      <c r="BC1760" s="42"/>
      <c r="BD1760" s="42"/>
      <c r="BE1760" s="42"/>
      <c r="BF1760" s="42"/>
      <c r="BG1760" s="42"/>
      <c r="BH1760" s="42"/>
      <c r="BI1760" s="42"/>
      <c r="BJ1760" s="42"/>
      <c r="BK1760" s="42"/>
      <c r="BL1760" s="42"/>
      <c r="BM1760" s="42"/>
      <c r="BN1760" s="42"/>
      <c r="BO1760" s="42"/>
      <c r="BP1760" s="42"/>
      <c r="BQ1760" s="42"/>
      <c r="BR1760" s="42"/>
      <c r="BS1760" s="42"/>
      <c r="BT1760" s="42"/>
      <c r="BU1760" s="42"/>
      <c r="BV1760" s="42"/>
      <c r="BW1760" s="42"/>
      <c r="BX1760" s="42"/>
      <c r="BY1760" s="42"/>
      <c r="BZ1760" s="42"/>
      <c r="CA1760" s="42"/>
      <c r="CB1760" s="42"/>
      <c r="CC1760" s="42"/>
      <c r="CD1760" s="42"/>
      <c r="CE1760" s="42"/>
      <c r="CF1760" s="42"/>
      <c r="CG1760" s="42"/>
      <c r="CH1760" s="42"/>
      <c r="CI1760" s="42"/>
      <c r="CJ1760" s="42"/>
      <c r="CK1760" s="42"/>
      <c r="CL1760" s="42"/>
      <c r="CM1760" s="42"/>
      <c r="CN1760" s="42"/>
      <c r="CO1760" s="42"/>
      <c r="CP1760" s="42"/>
      <c r="CQ1760" s="42"/>
      <c r="CR1760" s="42"/>
      <c r="CS1760" s="42"/>
      <c r="CT1760" s="42"/>
      <c r="CU1760" s="42"/>
      <c r="CV1760" s="42"/>
    </row>
    <row r="1761" spans="1:100" x14ac:dyDescent="0.45">
      <c r="A1761" s="42"/>
      <c r="B1761" s="42"/>
      <c r="C1761" s="42"/>
      <c r="D1761" s="42"/>
      <c r="E1761" s="42"/>
      <c r="F1761" s="42"/>
      <c r="G1761" s="42"/>
      <c r="H1761" s="42"/>
      <c r="I1761" s="42"/>
      <c r="J1761" s="42"/>
      <c r="K1761" s="42"/>
      <c r="L1761" s="42"/>
      <c r="M1761" s="42"/>
      <c r="N1761" s="42"/>
      <c r="O1761" s="42"/>
      <c r="P1761" s="42"/>
      <c r="Q1761" s="42"/>
      <c r="R1761" s="42"/>
      <c r="S1761" s="42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S1761" s="42"/>
      <c r="AT1761" s="42"/>
      <c r="AU1761" s="42"/>
      <c r="AV1761" s="42"/>
      <c r="AW1761" s="42"/>
      <c r="AX1761" s="42"/>
      <c r="AY1761" s="42"/>
      <c r="AZ1761" s="42"/>
      <c r="BA1761" s="42"/>
      <c r="BB1761" s="42"/>
      <c r="BC1761" s="42"/>
      <c r="BD1761" s="42"/>
      <c r="BE1761" s="42"/>
      <c r="BF1761" s="42"/>
      <c r="BG1761" s="42"/>
      <c r="BH1761" s="42"/>
      <c r="BI1761" s="42"/>
      <c r="BJ1761" s="42"/>
      <c r="BK1761" s="42"/>
      <c r="BL1761" s="42"/>
      <c r="BM1761" s="42"/>
      <c r="BN1761" s="42"/>
      <c r="BO1761" s="42"/>
      <c r="BP1761" s="42"/>
      <c r="BQ1761" s="42"/>
      <c r="BR1761" s="42"/>
      <c r="BS1761" s="42"/>
      <c r="BT1761" s="42"/>
      <c r="BU1761" s="42"/>
      <c r="BV1761" s="42"/>
      <c r="BW1761" s="42"/>
      <c r="BX1761" s="42"/>
      <c r="BY1761" s="42"/>
      <c r="BZ1761" s="42"/>
      <c r="CA1761" s="42"/>
      <c r="CB1761" s="42"/>
      <c r="CC1761" s="42"/>
      <c r="CD1761" s="42"/>
      <c r="CE1761" s="42"/>
      <c r="CF1761" s="42"/>
      <c r="CG1761" s="42"/>
      <c r="CH1761" s="42"/>
      <c r="CI1761" s="42"/>
      <c r="CJ1761" s="42"/>
      <c r="CK1761" s="42"/>
      <c r="CL1761" s="42"/>
      <c r="CM1761" s="42"/>
      <c r="CN1761" s="42"/>
      <c r="CO1761" s="42"/>
      <c r="CP1761" s="42"/>
      <c r="CQ1761" s="42"/>
      <c r="CR1761" s="42"/>
      <c r="CS1761" s="42"/>
      <c r="CT1761" s="42"/>
      <c r="CU1761" s="42"/>
      <c r="CV1761" s="42"/>
    </row>
    <row r="1762" spans="1:100" x14ac:dyDescent="0.45">
      <c r="A1762" s="42"/>
      <c r="B1762" s="42"/>
      <c r="C1762" s="42"/>
      <c r="D1762" s="42"/>
      <c r="E1762" s="42"/>
      <c r="F1762" s="42"/>
      <c r="G1762" s="42"/>
      <c r="H1762" s="42"/>
      <c r="I1762" s="42"/>
      <c r="J1762" s="42"/>
      <c r="K1762" s="42"/>
      <c r="L1762" s="42"/>
      <c r="M1762" s="42"/>
      <c r="N1762" s="42"/>
      <c r="O1762" s="42"/>
      <c r="P1762" s="42"/>
      <c r="Q1762" s="42"/>
      <c r="R1762" s="42"/>
      <c r="S1762" s="42"/>
      <c r="T1762" s="42"/>
      <c r="U1762" s="42"/>
      <c r="V1762" s="42"/>
      <c r="W1762" s="42"/>
      <c r="X1762" s="42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S1762" s="42"/>
      <c r="AT1762" s="42"/>
      <c r="AU1762" s="42"/>
      <c r="AV1762" s="42"/>
      <c r="AW1762" s="42"/>
      <c r="AX1762" s="42"/>
      <c r="AY1762" s="42"/>
      <c r="AZ1762" s="42"/>
      <c r="BA1762" s="42"/>
      <c r="BB1762" s="42"/>
      <c r="BC1762" s="42"/>
      <c r="BD1762" s="42"/>
      <c r="BE1762" s="42"/>
      <c r="BF1762" s="42"/>
      <c r="BG1762" s="42"/>
      <c r="BH1762" s="42"/>
      <c r="BI1762" s="42"/>
      <c r="BJ1762" s="42"/>
      <c r="BK1762" s="42"/>
      <c r="BL1762" s="42"/>
      <c r="BM1762" s="42"/>
      <c r="BN1762" s="42"/>
      <c r="BO1762" s="42"/>
      <c r="BP1762" s="42"/>
      <c r="BQ1762" s="42"/>
      <c r="BR1762" s="42"/>
      <c r="BS1762" s="42"/>
      <c r="BT1762" s="42"/>
      <c r="BU1762" s="42"/>
      <c r="BV1762" s="42"/>
      <c r="BW1762" s="42"/>
      <c r="BX1762" s="42"/>
      <c r="BY1762" s="42"/>
      <c r="BZ1762" s="42"/>
      <c r="CA1762" s="42"/>
      <c r="CB1762" s="42"/>
      <c r="CC1762" s="42"/>
      <c r="CD1762" s="42"/>
      <c r="CE1762" s="42"/>
      <c r="CF1762" s="42"/>
      <c r="CG1762" s="42"/>
      <c r="CH1762" s="42"/>
      <c r="CI1762" s="42"/>
      <c r="CJ1762" s="42"/>
      <c r="CK1762" s="42"/>
      <c r="CL1762" s="42"/>
      <c r="CM1762" s="42"/>
      <c r="CN1762" s="42"/>
      <c r="CO1762" s="42"/>
      <c r="CP1762" s="42"/>
      <c r="CQ1762" s="42"/>
      <c r="CR1762" s="42"/>
      <c r="CS1762" s="42"/>
      <c r="CT1762" s="42"/>
      <c r="CU1762" s="42"/>
      <c r="CV1762" s="42"/>
    </row>
    <row r="1763" spans="1:100" x14ac:dyDescent="0.45">
      <c r="A1763" s="42"/>
      <c r="B1763" s="42"/>
      <c r="C1763" s="42"/>
      <c r="D1763" s="42"/>
      <c r="E1763" s="42"/>
      <c r="F1763" s="42"/>
      <c r="G1763" s="42"/>
      <c r="H1763" s="42"/>
      <c r="I1763" s="42"/>
      <c r="J1763" s="42"/>
      <c r="K1763" s="42"/>
      <c r="L1763" s="42"/>
      <c r="M1763" s="42"/>
      <c r="N1763" s="42"/>
      <c r="O1763" s="42"/>
      <c r="P1763" s="42"/>
      <c r="Q1763" s="42"/>
      <c r="R1763" s="42"/>
      <c r="S1763" s="42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S1763" s="42"/>
      <c r="AT1763" s="42"/>
      <c r="AU1763" s="42"/>
      <c r="AV1763" s="42"/>
      <c r="AW1763" s="42"/>
      <c r="AX1763" s="42"/>
      <c r="AY1763" s="42"/>
      <c r="AZ1763" s="42"/>
      <c r="BA1763" s="42"/>
      <c r="BB1763" s="42"/>
      <c r="BC1763" s="42"/>
      <c r="BD1763" s="42"/>
      <c r="BE1763" s="42"/>
      <c r="BF1763" s="42"/>
      <c r="BG1763" s="42"/>
      <c r="BH1763" s="42"/>
      <c r="BI1763" s="42"/>
      <c r="BJ1763" s="42"/>
      <c r="BK1763" s="42"/>
      <c r="BL1763" s="42"/>
      <c r="BM1763" s="42"/>
      <c r="BN1763" s="42"/>
      <c r="BO1763" s="42"/>
      <c r="BP1763" s="42"/>
      <c r="BQ1763" s="42"/>
      <c r="BR1763" s="42"/>
      <c r="BS1763" s="42"/>
      <c r="BT1763" s="42"/>
      <c r="BU1763" s="42"/>
      <c r="BV1763" s="42"/>
      <c r="BW1763" s="42"/>
      <c r="BX1763" s="42"/>
      <c r="BY1763" s="42"/>
      <c r="BZ1763" s="42"/>
      <c r="CA1763" s="42"/>
      <c r="CB1763" s="42"/>
      <c r="CC1763" s="42"/>
      <c r="CD1763" s="42"/>
      <c r="CE1763" s="42"/>
      <c r="CF1763" s="42"/>
      <c r="CG1763" s="42"/>
      <c r="CH1763" s="42"/>
      <c r="CI1763" s="42"/>
      <c r="CJ1763" s="42"/>
      <c r="CK1763" s="42"/>
      <c r="CL1763" s="42"/>
      <c r="CM1763" s="42"/>
      <c r="CN1763" s="42"/>
      <c r="CO1763" s="42"/>
      <c r="CP1763" s="42"/>
      <c r="CQ1763" s="42"/>
      <c r="CR1763" s="42"/>
      <c r="CS1763" s="42"/>
      <c r="CT1763" s="42"/>
      <c r="CU1763" s="42"/>
      <c r="CV1763" s="42"/>
    </row>
    <row r="1764" spans="1:100" x14ac:dyDescent="0.45">
      <c r="A1764" s="42"/>
      <c r="B1764" s="42"/>
      <c r="C1764" s="42"/>
      <c r="D1764" s="42"/>
      <c r="E1764" s="42"/>
      <c r="F1764" s="42"/>
      <c r="G1764" s="42"/>
      <c r="H1764" s="42"/>
      <c r="I1764" s="42"/>
      <c r="J1764" s="42"/>
      <c r="K1764" s="42"/>
      <c r="L1764" s="42"/>
      <c r="M1764" s="42"/>
      <c r="N1764" s="42"/>
      <c r="O1764" s="42"/>
      <c r="P1764" s="42"/>
      <c r="Q1764" s="42"/>
      <c r="R1764" s="42"/>
      <c r="S1764" s="42"/>
      <c r="T1764" s="42"/>
      <c r="U1764" s="42"/>
      <c r="V1764" s="42"/>
      <c r="W1764" s="42"/>
      <c r="X1764" s="42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S1764" s="42"/>
      <c r="AT1764" s="42"/>
      <c r="AU1764" s="42"/>
      <c r="AV1764" s="42"/>
      <c r="AW1764" s="42"/>
      <c r="AX1764" s="42"/>
      <c r="AY1764" s="42"/>
      <c r="AZ1764" s="42"/>
      <c r="BA1764" s="42"/>
      <c r="BB1764" s="42"/>
      <c r="BC1764" s="42"/>
      <c r="BD1764" s="42"/>
      <c r="BE1764" s="42"/>
      <c r="BF1764" s="42"/>
      <c r="BG1764" s="42"/>
      <c r="BH1764" s="42"/>
      <c r="BI1764" s="42"/>
      <c r="BJ1764" s="42"/>
      <c r="BK1764" s="42"/>
      <c r="BL1764" s="42"/>
      <c r="BM1764" s="42"/>
      <c r="BN1764" s="42"/>
      <c r="BO1764" s="42"/>
      <c r="BP1764" s="42"/>
      <c r="BQ1764" s="42"/>
      <c r="BR1764" s="42"/>
      <c r="BS1764" s="42"/>
      <c r="BT1764" s="42"/>
      <c r="BU1764" s="42"/>
      <c r="BV1764" s="42"/>
      <c r="BW1764" s="42"/>
      <c r="BX1764" s="42"/>
      <c r="BY1764" s="42"/>
      <c r="BZ1764" s="42"/>
      <c r="CA1764" s="42"/>
      <c r="CB1764" s="42"/>
      <c r="CC1764" s="42"/>
      <c r="CD1764" s="42"/>
      <c r="CE1764" s="42"/>
      <c r="CF1764" s="42"/>
      <c r="CG1764" s="42"/>
      <c r="CH1764" s="42"/>
      <c r="CI1764" s="42"/>
      <c r="CJ1764" s="42"/>
      <c r="CK1764" s="42"/>
      <c r="CL1764" s="42"/>
      <c r="CM1764" s="42"/>
      <c r="CN1764" s="42"/>
      <c r="CO1764" s="42"/>
      <c r="CP1764" s="42"/>
      <c r="CQ1764" s="42"/>
      <c r="CR1764" s="42"/>
      <c r="CS1764" s="42"/>
      <c r="CT1764" s="42"/>
      <c r="CU1764" s="42"/>
      <c r="CV1764" s="42"/>
    </row>
    <row r="1765" spans="1:100" x14ac:dyDescent="0.45">
      <c r="A1765" s="42"/>
      <c r="B1765" s="42"/>
      <c r="C1765" s="42"/>
      <c r="D1765" s="42"/>
      <c r="E1765" s="42"/>
      <c r="F1765" s="42"/>
      <c r="G1765" s="42"/>
      <c r="H1765" s="42"/>
      <c r="I1765" s="42"/>
      <c r="J1765" s="42"/>
      <c r="K1765" s="42"/>
      <c r="L1765" s="42"/>
      <c r="M1765" s="42"/>
      <c r="N1765" s="42"/>
      <c r="O1765" s="42"/>
      <c r="P1765" s="42"/>
      <c r="Q1765" s="42"/>
      <c r="R1765" s="42"/>
      <c r="S1765" s="42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S1765" s="42"/>
      <c r="AT1765" s="42"/>
      <c r="AU1765" s="42"/>
      <c r="AV1765" s="42"/>
      <c r="AW1765" s="42"/>
      <c r="AX1765" s="42"/>
      <c r="AY1765" s="42"/>
      <c r="AZ1765" s="42"/>
      <c r="BA1765" s="42"/>
      <c r="BB1765" s="42"/>
      <c r="BC1765" s="42"/>
      <c r="BD1765" s="42"/>
      <c r="BE1765" s="42"/>
      <c r="BF1765" s="42"/>
      <c r="BG1765" s="42"/>
      <c r="BH1765" s="42"/>
      <c r="BI1765" s="42"/>
      <c r="BJ1765" s="42"/>
      <c r="BK1765" s="42"/>
      <c r="BL1765" s="42"/>
      <c r="BM1765" s="42"/>
      <c r="BN1765" s="42"/>
      <c r="BO1765" s="42"/>
      <c r="BP1765" s="42"/>
      <c r="BQ1765" s="42"/>
      <c r="BR1765" s="42"/>
      <c r="BS1765" s="42"/>
      <c r="BT1765" s="42"/>
      <c r="BU1765" s="42"/>
      <c r="BV1765" s="42"/>
      <c r="BW1765" s="42"/>
      <c r="BX1765" s="42"/>
      <c r="BY1765" s="42"/>
      <c r="BZ1765" s="42"/>
      <c r="CA1765" s="42"/>
      <c r="CB1765" s="42"/>
      <c r="CC1765" s="42"/>
      <c r="CD1765" s="42"/>
      <c r="CE1765" s="42"/>
      <c r="CF1765" s="42"/>
      <c r="CG1765" s="42"/>
      <c r="CH1765" s="42"/>
      <c r="CI1765" s="42"/>
      <c r="CJ1765" s="42"/>
      <c r="CK1765" s="42"/>
      <c r="CL1765" s="42"/>
      <c r="CM1765" s="42"/>
      <c r="CN1765" s="42"/>
      <c r="CO1765" s="42"/>
      <c r="CP1765" s="42"/>
      <c r="CQ1765" s="42"/>
      <c r="CR1765" s="42"/>
      <c r="CS1765" s="42"/>
      <c r="CT1765" s="42"/>
      <c r="CU1765" s="42"/>
      <c r="CV1765" s="42"/>
    </row>
    <row r="1766" spans="1:100" x14ac:dyDescent="0.45">
      <c r="A1766" s="42"/>
      <c r="B1766" s="42"/>
      <c r="C1766" s="42"/>
      <c r="D1766" s="42"/>
      <c r="E1766" s="42"/>
      <c r="F1766" s="42"/>
      <c r="G1766" s="42"/>
      <c r="H1766" s="42"/>
      <c r="I1766" s="42"/>
      <c r="J1766" s="42"/>
      <c r="K1766" s="42"/>
      <c r="L1766" s="42"/>
      <c r="M1766" s="42"/>
      <c r="N1766" s="42"/>
      <c r="O1766" s="42"/>
      <c r="P1766" s="42"/>
      <c r="Q1766" s="42"/>
      <c r="R1766" s="42"/>
      <c r="S1766" s="42"/>
      <c r="T1766" s="42"/>
      <c r="U1766" s="42"/>
      <c r="V1766" s="42"/>
      <c r="W1766" s="42"/>
      <c r="X1766" s="42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S1766" s="42"/>
      <c r="AT1766" s="42"/>
      <c r="AU1766" s="42"/>
      <c r="AV1766" s="42"/>
      <c r="AW1766" s="42"/>
      <c r="AX1766" s="42"/>
      <c r="AY1766" s="42"/>
      <c r="AZ1766" s="42"/>
      <c r="BA1766" s="42"/>
      <c r="BB1766" s="42"/>
      <c r="BC1766" s="42"/>
      <c r="BD1766" s="42"/>
      <c r="BE1766" s="42"/>
      <c r="BF1766" s="42"/>
      <c r="BG1766" s="42"/>
      <c r="BH1766" s="42"/>
      <c r="BI1766" s="42"/>
      <c r="BJ1766" s="42"/>
      <c r="BK1766" s="42"/>
      <c r="BL1766" s="42"/>
      <c r="BM1766" s="42"/>
      <c r="BN1766" s="42"/>
      <c r="BO1766" s="42"/>
      <c r="BP1766" s="42"/>
      <c r="BQ1766" s="42"/>
      <c r="BR1766" s="42"/>
      <c r="BS1766" s="42"/>
      <c r="BT1766" s="42"/>
      <c r="BU1766" s="42"/>
      <c r="BV1766" s="42"/>
      <c r="BW1766" s="42"/>
      <c r="BX1766" s="42"/>
      <c r="BY1766" s="42"/>
      <c r="BZ1766" s="42"/>
      <c r="CA1766" s="42"/>
      <c r="CB1766" s="42"/>
      <c r="CC1766" s="42"/>
      <c r="CD1766" s="42"/>
      <c r="CE1766" s="42"/>
      <c r="CF1766" s="42"/>
      <c r="CG1766" s="42"/>
      <c r="CH1766" s="42"/>
      <c r="CI1766" s="42"/>
      <c r="CJ1766" s="42"/>
      <c r="CK1766" s="42"/>
      <c r="CL1766" s="42"/>
      <c r="CM1766" s="42"/>
      <c r="CN1766" s="42"/>
      <c r="CO1766" s="42"/>
      <c r="CP1766" s="42"/>
      <c r="CQ1766" s="42"/>
      <c r="CR1766" s="42"/>
      <c r="CS1766" s="42"/>
      <c r="CT1766" s="42"/>
      <c r="CU1766" s="42"/>
      <c r="CV1766" s="42"/>
    </row>
    <row r="1767" spans="1:100" x14ac:dyDescent="0.45">
      <c r="A1767" s="42"/>
      <c r="B1767" s="42"/>
      <c r="C1767" s="42"/>
      <c r="D1767" s="42"/>
      <c r="E1767" s="42"/>
      <c r="F1767" s="42"/>
      <c r="G1767" s="42"/>
      <c r="H1767" s="42"/>
      <c r="I1767" s="42"/>
      <c r="J1767" s="42"/>
      <c r="K1767" s="42"/>
      <c r="L1767" s="42"/>
      <c r="M1767" s="42"/>
      <c r="N1767" s="42"/>
      <c r="O1767" s="42"/>
      <c r="P1767" s="42"/>
      <c r="Q1767" s="42"/>
      <c r="R1767" s="42"/>
      <c r="S1767" s="42"/>
      <c r="T1767" s="42"/>
      <c r="U1767" s="42"/>
      <c r="V1767" s="42"/>
      <c r="W1767" s="42"/>
      <c r="X1767" s="42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S1767" s="42"/>
      <c r="AT1767" s="42"/>
      <c r="AU1767" s="42"/>
      <c r="AV1767" s="42"/>
      <c r="AW1767" s="42"/>
      <c r="AX1767" s="42"/>
      <c r="AY1767" s="42"/>
      <c r="AZ1767" s="42"/>
      <c r="BA1767" s="42"/>
      <c r="BB1767" s="42"/>
      <c r="BC1767" s="42"/>
      <c r="BD1767" s="42"/>
      <c r="BE1767" s="42"/>
      <c r="BF1767" s="42"/>
      <c r="BG1767" s="42"/>
      <c r="BH1767" s="42"/>
      <c r="BI1767" s="42"/>
      <c r="BJ1767" s="42"/>
      <c r="BK1767" s="42"/>
      <c r="BL1767" s="42"/>
      <c r="BM1767" s="42"/>
      <c r="BN1767" s="42"/>
      <c r="BO1767" s="42"/>
      <c r="BP1767" s="42"/>
      <c r="BQ1767" s="42"/>
      <c r="BR1767" s="42"/>
      <c r="BS1767" s="42"/>
      <c r="BT1767" s="42"/>
      <c r="BU1767" s="42"/>
      <c r="BV1767" s="42"/>
      <c r="BW1767" s="42"/>
      <c r="BX1767" s="42"/>
      <c r="BY1767" s="42"/>
      <c r="BZ1767" s="42"/>
      <c r="CA1767" s="42"/>
      <c r="CB1767" s="42"/>
      <c r="CC1767" s="42"/>
      <c r="CD1767" s="42"/>
      <c r="CE1767" s="42"/>
      <c r="CF1767" s="42"/>
      <c r="CG1767" s="42"/>
      <c r="CH1767" s="42"/>
      <c r="CI1767" s="42"/>
      <c r="CJ1767" s="42"/>
      <c r="CK1767" s="42"/>
      <c r="CL1767" s="42"/>
      <c r="CM1767" s="42"/>
      <c r="CN1767" s="42"/>
      <c r="CO1767" s="42"/>
      <c r="CP1767" s="42"/>
      <c r="CQ1767" s="42"/>
      <c r="CR1767" s="42"/>
      <c r="CS1767" s="42"/>
      <c r="CT1767" s="42"/>
      <c r="CU1767" s="42"/>
      <c r="CV1767" s="42"/>
    </row>
    <row r="1768" spans="1:100" x14ac:dyDescent="0.45">
      <c r="A1768" s="42"/>
      <c r="B1768" s="42"/>
      <c r="C1768" s="42"/>
      <c r="D1768" s="42"/>
      <c r="E1768" s="42"/>
      <c r="F1768" s="42"/>
      <c r="G1768" s="42"/>
      <c r="H1768" s="42"/>
      <c r="I1768" s="42"/>
      <c r="J1768" s="42"/>
      <c r="K1768" s="42"/>
      <c r="L1768" s="42"/>
      <c r="M1768" s="42"/>
      <c r="N1768" s="42"/>
      <c r="O1768" s="42"/>
      <c r="P1768" s="42"/>
      <c r="Q1768" s="42"/>
      <c r="R1768" s="42"/>
      <c r="S1768" s="42"/>
      <c r="T1768" s="42"/>
      <c r="U1768" s="42"/>
      <c r="V1768" s="42"/>
      <c r="W1768" s="42"/>
      <c r="X1768" s="42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S1768" s="42"/>
      <c r="AT1768" s="42"/>
      <c r="AU1768" s="42"/>
      <c r="AV1768" s="42"/>
      <c r="AW1768" s="42"/>
      <c r="AX1768" s="42"/>
      <c r="AY1768" s="42"/>
      <c r="AZ1768" s="42"/>
      <c r="BA1768" s="42"/>
      <c r="BB1768" s="42"/>
      <c r="BC1768" s="42"/>
      <c r="BD1768" s="42"/>
      <c r="BE1768" s="42"/>
      <c r="BF1768" s="42"/>
      <c r="BG1768" s="42"/>
      <c r="BH1768" s="42"/>
      <c r="BI1768" s="42"/>
      <c r="BJ1768" s="42"/>
      <c r="BK1768" s="42"/>
      <c r="BL1768" s="42"/>
      <c r="BM1768" s="42"/>
      <c r="BN1768" s="42"/>
      <c r="BO1768" s="42"/>
      <c r="BP1768" s="42"/>
      <c r="BQ1768" s="42"/>
      <c r="BR1768" s="42"/>
      <c r="BS1768" s="42"/>
      <c r="BT1768" s="42"/>
      <c r="BU1768" s="42"/>
      <c r="BV1768" s="42"/>
      <c r="BW1768" s="42"/>
      <c r="BX1768" s="42"/>
      <c r="BY1768" s="42"/>
      <c r="BZ1768" s="42"/>
      <c r="CA1768" s="42"/>
      <c r="CB1768" s="42"/>
      <c r="CC1768" s="42"/>
      <c r="CD1768" s="42"/>
      <c r="CE1768" s="42"/>
      <c r="CF1768" s="42"/>
      <c r="CG1768" s="42"/>
      <c r="CH1768" s="42"/>
      <c r="CI1768" s="42"/>
      <c r="CJ1768" s="42"/>
      <c r="CK1768" s="42"/>
      <c r="CL1768" s="42"/>
      <c r="CM1768" s="42"/>
      <c r="CN1768" s="42"/>
      <c r="CO1768" s="42"/>
      <c r="CP1768" s="42"/>
      <c r="CQ1768" s="42"/>
      <c r="CR1768" s="42"/>
      <c r="CS1768" s="42"/>
      <c r="CT1768" s="42"/>
      <c r="CU1768" s="42"/>
      <c r="CV1768" s="42"/>
    </row>
    <row r="1769" spans="1:100" x14ac:dyDescent="0.45">
      <c r="A1769" s="42"/>
      <c r="B1769" s="42"/>
      <c r="C1769" s="42"/>
      <c r="D1769" s="42"/>
      <c r="E1769" s="42"/>
      <c r="F1769" s="42"/>
      <c r="G1769" s="42"/>
      <c r="H1769" s="42"/>
      <c r="I1769" s="42"/>
      <c r="J1769" s="42"/>
      <c r="K1769" s="42"/>
      <c r="L1769" s="42"/>
      <c r="M1769" s="42"/>
      <c r="N1769" s="42"/>
      <c r="O1769" s="42"/>
      <c r="P1769" s="42"/>
      <c r="Q1769" s="42"/>
      <c r="R1769" s="42"/>
      <c r="S1769" s="42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S1769" s="42"/>
      <c r="AT1769" s="42"/>
      <c r="AU1769" s="42"/>
      <c r="AV1769" s="42"/>
      <c r="AW1769" s="42"/>
      <c r="AX1769" s="42"/>
      <c r="AY1769" s="42"/>
      <c r="AZ1769" s="42"/>
      <c r="BA1769" s="42"/>
      <c r="BB1769" s="42"/>
      <c r="BC1769" s="42"/>
      <c r="BD1769" s="42"/>
      <c r="BE1769" s="42"/>
      <c r="BF1769" s="42"/>
      <c r="BG1769" s="42"/>
      <c r="BH1769" s="42"/>
      <c r="BI1769" s="42"/>
      <c r="BJ1769" s="42"/>
      <c r="BK1769" s="42"/>
      <c r="BL1769" s="42"/>
      <c r="BM1769" s="42"/>
      <c r="BN1769" s="42"/>
      <c r="BO1769" s="42"/>
      <c r="BP1769" s="42"/>
      <c r="BQ1769" s="42"/>
      <c r="BR1769" s="42"/>
      <c r="BS1769" s="42"/>
      <c r="BT1769" s="42"/>
      <c r="BU1769" s="42"/>
      <c r="BV1769" s="42"/>
      <c r="BW1769" s="42"/>
      <c r="BX1769" s="42"/>
      <c r="BY1769" s="42"/>
      <c r="BZ1769" s="42"/>
      <c r="CA1769" s="42"/>
      <c r="CB1769" s="42"/>
      <c r="CC1769" s="42"/>
      <c r="CD1769" s="42"/>
      <c r="CE1769" s="42"/>
      <c r="CF1769" s="42"/>
      <c r="CG1769" s="42"/>
      <c r="CH1769" s="42"/>
      <c r="CI1769" s="42"/>
      <c r="CJ1769" s="42"/>
      <c r="CK1769" s="42"/>
      <c r="CL1769" s="42"/>
      <c r="CM1769" s="42"/>
      <c r="CN1769" s="42"/>
      <c r="CO1769" s="42"/>
      <c r="CP1769" s="42"/>
      <c r="CQ1769" s="42"/>
      <c r="CR1769" s="42"/>
      <c r="CS1769" s="42"/>
      <c r="CT1769" s="42"/>
      <c r="CU1769" s="42"/>
      <c r="CV1769" s="42"/>
    </row>
    <row r="1770" spans="1:100" x14ac:dyDescent="0.45">
      <c r="A1770" s="42"/>
      <c r="B1770" s="42"/>
      <c r="C1770" s="42"/>
      <c r="D1770" s="42"/>
      <c r="E1770" s="42"/>
      <c r="F1770" s="42"/>
      <c r="G1770" s="42"/>
      <c r="H1770" s="42"/>
      <c r="I1770" s="42"/>
      <c r="J1770" s="42"/>
      <c r="K1770" s="42"/>
      <c r="L1770" s="42"/>
      <c r="M1770" s="42"/>
      <c r="N1770" s="42"/>
      <c r="O1770" s="42"/>
      <c r="P1770" s="42"/>
      <c r="Q1770" s="42"/>
      <c r="R1770" s="42"/>
      <c r="S1770" s="42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S1770" s="42"/>
      <c r="AT1770" s="42"/>
      <c r="AU1770" s="42"/>
      <c r="AV1770" s="42"/>
      <c r="AW1770" s="42"/>
      <c r="AX1770" s="42"/>
      <c r="AY1770" s="42"/>
      <c r="AZ1770" s="42"/>
      <c r="BA1770" s="42"/>
      <c r="BB1770" s="42"/>
      <c r="BC1770" s="42"/>
      <c r="BD1770" s="42"/>
      <c r="BE1770" s="42"/>
      <c r="BF1770" s="42"/>
      <c r="BG1770" s="42"/>
      <c r="BH1770" s="42"/>
      <c r="BI1770" s="42"/>
      <c r="BJ1770" s="42"/>
      <c r="BK1770" s="42"/>
      <c r="BL1770" s="42"/>
      <c r="BM1770" s="42"/>
      <c r="BN1770" s="42"/>
      <c r="BO1770" s="42"/>
      <c r="BP1770" s="42"/>
      <c r="BQ1770" s="42"/>
      <c r="BR1770" s="42"/>
      <c r="BS1770" s="42"/>
      <c r="BT1770" s="42"/>
      <c r="BU1770" s="42"/>
      <c r="BV1770" s="42"/>
      <c r="BW1770" s="42"/>
      <c r="BX1770" s="42"/>
      <c r="BY1770" s="42"/>
      <c r="BZ1770" s="42"/>
      <c r="CA1770" s="42"/>
      <c r="CB1770" s="42"/>
      <c r="CC1770" s="42"/>
      <c r="CD1770" s="42"/>
      <c r="CE1770" s="42"/>
      <c r="CF1770" s="42"/>
      <c r="CG1770" s="42"/>
      <c r="CH1770" s="42"/>
      <c r="CI1770" s="42"/>
      <c r="CJ1770" s="42"/>
      <c r="CK1770" s="42"/>
      <c r="CL1770" s="42"/>
      <c r="CM1770" s="42"/>
      <c r="CN1770" s="42"/>
      <c r="CO1770" s="42"/>
      <c r="CP1770" s="42"/>
      <c r="CQ1770" s="42"/>
      <c r="CR1770" s="42"/>
      <c r="CS1770" s="42"/>
      <c r="CT1770" s="42"/>
      <c r="CU1770" s="42"/>
      <c r="CV1770" s="42"/>
    </row>
    <row r="1771" spans="1:100" x14ac:dyDescent="0.45">
      <c r="A1771" s="42"/>
      <c r="B1771" s="42"/>
      <c r="C1771" s="42"/>
      <c r="D1771" s="42"/>
      <c r="E1771" s="42"/>
      <c r="F1771" s="42"/>
      <c r="G1771" s="42"/>
      <c r="H1771" s="42"/>
      <c r="I1771" s="42"/>
      <c r="J1771" s="42"/>
      <c r="K1771" s="42"/>
      <c r="L1771" s="42"/>
      <c r="M1771" s="42"/>
      <c r="N1771" s="42"/>
      <c r="O1771" s="42"/>
      <c r="P1771" s="42"/>
      <c r="Q1771" s="42"/>
      <c r="R1771" s="42"/>
      <c r="S1771" s="42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S1771" s="42"/>
      <c r="AT1771" s="42"/>
      <c r="AU1771" s="42"/>
      <c r="AV1771" s="42"/>
      <c r="AW1771" s="42"/>
      <c r="AX1771" s="42"/>
      <c r="AY1771" s="42"/>
      <c r="AZ1771" s="42"/>
      <c r="BA1771" s="42"/>
      <c r="BB1771" s="42"/>
      <c r="BC1771" s="42"/>
      <c r="BD1771" s="42"/>
      <c r="BE1771" s="42"/>
      <c r="BF1771" s="42"/>
      <c r="BG1771" s="42"/>
      <c r="BH1771" s="42"/>
      <c r="BI1771" s="42"/>
      <c r="BJ1771" s="42"/>
      <c r="BK1771" s="42"/>
      <c r="BL1771" s="42"/>
      <c r="BM1771" s="42"/>
      <c r="BN1771" s="42"/>
      <c r="BO1771" s="42"/>
      <c r="BP1771" s="42"/>
      <c r="BQ1771" s="42"/>
      <c r="BR1771" s="42"/>
      <c r="BS1771" s="42"/>
      <c r="BT1771" s="42"/>
      <c r="BU1771" s="42"/>
      <c r="BV1771" s="42"/>
      <c r="BW1771" s="42"/>
      <c r="BX1771" s="42"/>
      <c r="BY1771" s="42"/>
      <c r="BZ1771" s="42"/>
      <c r="CA1771" s="42"/>
      <c r="CB1771" s="42"/>
      <c r="CC1771" s="42"/>
      <c r="CD1771" s="42"/>
      <c r="CE1771" s="42"/>
      <c r="CF1771" s="42"/>
      <c r="CG1771" s="42"/>
      <c r="CH1771" s="42"/>
      <c r="CI1771" s="42"/>
      <c r="CJ1771" s="42"/>
      <c r="CK1771" s="42"/>
      <c r="CL1771" s="42"/>
      <c r="CM1771" s="42"/>
      <c r="CN1771" s="42"/>
      <c r="CO1771" s="42"/>
      <c r="CP1771" s="42"/>
      <c r="CQ1771" s="42"/>
      <c r="CR1771" s="42"/>
      <c r="CS1771" s="42"/>
      <c r="CT1771" s="42"/>
      <c r="CU1771" s="42"/>
      <c r="CV1771" s="42"/>
    </row>
    <row r="1772" spans="1:100" x14ac:dyDescent="0.45">
      <c r="A1772" s="42"/>
      <c r="B1772" s="42"/>
      <c r="C1772" s="42"/>
      <c r="D1772" s="42"/>
      <c r="E1772" s="42"/>
      <c r="F1772" s="42"/>
      <c r="G1772" s="42"/>
      <c r="H1772" s="42"/>
      <c r="I1772" s="42"/>
      <c r="J1772" s="42"/>
      <c r="K1772" s="42"/>
      <c r="L1772" s="42"/>
      <c r="M1772" s="42"/>
      <c r="N1772" s="42"/>
      <c r="O1772" s="42"/>
      <c r="P1772" s="42"/>
      <c r="Q1772" s="42"/>
      <c r="R1772" s="42"/>
      <c r="S1772" s="42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S1772" s="42"/>
      <c r="AT1772" s="42"/>
      <c r="AU1772" s="42"/>
      <c r="AV1772" s="42"/>
      <c r="AW1772" s="42"/>
      <c r="AX1772" s="42"/>
      <c r="AY1772" s="42"/>
      <c r="AZ1772" s="42"/>
      <c r="BA1772" s="42"/>
      <c r="BB1772" s="42"/>
      <c r="BC1772" s="42"/>
      <c r="BD1772" s="42"/>
      <c r="BE1772" s="42"/>
      <c r="BF1772" s="42"/>
      <c r="BG1772" s="42"/>
      <c r="BH1772" s="42"/>
      <c r="BI1772" s="42"/>
      <c r="BJ1772" s="42"/>
      <c r="BK1772" s="42"/>
      <c r="BL1772" s="42"/>
      <c r="BM1772" s="42"/>
      <c r="BN1772" s="42"/>
      <c r="BO1772" s="42"/>
      <c r="BP1772" s="42"/>
      <c r="BQ1772" s="42"/>
      <c r="BR1772" s="42"/>
      <c r="BS1772" s="42"/>
      <c r="BT1772" s="42"/>
      <c r="BU1772" s="42"/>
      <c r="BV1772" s="42"/>
      <c r="BW1772" s="42"/>
      <c r="BX1772" s="42"/>
      <c r="BY1772" s="42"/>
      <c r="BZ1772" s="42"/>
      <c r="CA1772" s="42"/>
      <c r="CB1772" s="42"/>
      <c r="CC1772" s="42"/>
      <c r="CD1772" s="42"/>
      <c r="CE1772" s="42"/>
      <c r="CF1772" s="42"/>
      <c r="CG1772" s="42"/>
      <c r="CH1772" s="42"/>
      <c r="CI1772" s="42"/>
      <c r="CJ1772" s="42"/>
      <c r="CK1772" s="42"/>
      <c r="CL1772" s="42"/>
      <c r="CM1772" s="42"/>
      <c r="CN1772" s="42"/>
      <c r="CO1772" s="42"/>
      <c r="CP1772" s="42"/>
      <c r="CQ1772" s="42"/>
      <c r="CR1772" s="42"/>
      <c r="CS1772" s="42"/>
      <c r="CT1772" s="42"/>
      <c r="CU1772" s="42"/>
      <c r="CV1772" s="42"/>
    </row>
    <row r="1773" spans="1:100" x14ac:dyDescent="0.45">
      <c r="A1773" s="42"/>
      <c r="B1773" s="42"/>
      <c r="C1773" s="42"/>
      <c r="D1773" s="42"/>
      <c r="E1773" s="42"/>
      <c r="F1773" s="42"/>
      <c r="G1773" s="42"/>
      <c r="H1773" s="42"/>
      <c r="I1773" s="42"/>
      <c r="J1773" s="42"/>
      <c r="K1773" s="42"/>
      <c r="L1773" s="42"/>
      <c r="M1773" s="42"/>
      <c r="N1773" s="42"/>
      <c r="O1773" s="42"/>
      <c r="P1773" s="42"/>
      <c r="Q1773" s="42"/>
      <c r="R1773" s="42"/>
      <c r="S1773" s="42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S1773" s="42"/>
      <c r="AT1773" s="42"/>
      <c r="AU1773" s="42"/>
      <c r="AV1773" s="42"/>
      <c r="AW1773" s="42"/>
      <c r="AX1773" s="42"/>
      <c r="AY1773" s="42"/>
      <c r="AZ1773" s="42"/>
      <c r="BA1773" s="42"/>
      <c r="BB1773" s="42"/>
      <c r="BC1773" s="42"/>
      <c r="BD1773" s="42"/>
      <c r="BE1773" s="42"/>
      <c r="BF1773" s="42"/>
      <c r="BG1773" s="42"/>
      <c r="BH1773" s="42"/>
      <c r="BI1773" s="42"/>
      <c r="BJ1773" s="42"/>
      <c r="BK1773" s="42"/>
      <c r="BL1773" s="42"/>
      <c r="BM1773" s="42"/>
      <c r="BN1773" s="42"/>
      <c r="BO1773" s="42"/>
      <c r="BP1773" s="42"/>
      <c r="BQ1773" s="42"/>
      <c r="BR1773" s="42"/>
      <c r="BS1773" s="42"/>
      <c r="BT1773" s="42"/>
      <c r="BU1773" s="42"/>
      <c r="BV1773" s="42"/>
      <c r="BW1773" s="42"/>
      <c r="BX1773" s="42"/>
      <c r="BY1773" s="42"/>
      <c r="BZ1773" s="42"/>
      <c r="CA1773" s="42"/>
      <c r="CB1773" s="42"/>
      <c r="CC1773" s="42"/>
      <c r="CD1773" s="42"/>
      <c r="CE1773" s="42"/>
      <c r="CF1773" s="42"/>
      <c r="CG1773" s="42"/>
      <c r="CH1773" s="42"/>
      <c r="CI1773" s="42"/>
      <c r="CJ1773" s="42"/>
      <c r="CK1773" s="42"/>
      <c r="CL1773" s="42"/>
      <c r="CM1773" s="42"/>
      <c r="CN1773" s="42"/>
      <c r="CO1773" s="42"/>
      <c r="CP1773" s="42"/>
      <c r="CQ1773" s="42"/>
      <c r="CR1773" s="42"/>
      <c r="CS1773" s="42"/>
      <c r="CT1773" s="42"/>
      <c r="CU1773" s="42"/>
      <c r="CV1773" s="42"/>
    </row>
    <row r="1774" spans="1:100" x14ac:dyDescent="0.45">
      <c r="A1774" s="42"/>
      <c r="B1774" s="42"/>
      <c r="C1774" s="42"/>
      <c r="D1774" s="42"/>
      <c r="E1774" s="42"/>
      <c r="F1774" s="42"/>
      <c r="G1774" s="42"/>
      <c r="H1774" s="42"/>
      <c r="I1774" s="42"/>
      <c r="J1774" s="42"/>
      <c r="K1774" s="42"/>
      <c r="L1774" s="42"/>
      <c r="M1774" s="42"/>
      <c r="N1774" s="42"/>
      <c r="O1774" s="42"/>
      <c r="P1774" s="42"/>
      <c r="Q1774" s="42"/>
      <c r="R1774" s="42"/>
      <c r="S1774" s="42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S1774" s="42"/>
      <c r="AT1774" s="42"/>
      <c r="AU1774" s="42"/>
      <c r="AV1774" s="42"/>
      <c r="AW1774" s="42"/>
      <c r="AX1774" s="42"/>
      <c r="AY1774" s="42"/>
      <c r="AZ1774" s="42"/>
      <c r="BA1774" s="42"/>
      <c r="BB1774" s="42"/>
      <c r="BC1774" s="42"/>
      <c r="BD1774" s="42"/>
      <c r="BE1774" s="42"/>
      <c r="BF1774" s="42"/>
      <c r="BG1774" s="42"/>
      <c r="BH1774" s="42"/>
      <c r="BI1774" s="42"/>
      <c r="BJ1774" s="42"/>
      <c r="BK1774" s="42"/>
      <c r="BL1774" s="42"/>
      <c r="BM1774" s="42"/>
      <c r="BN1774" s="42"/>
      <c r="BO1774" s="42"/>
      <c r="BP1774" s="42"/>
      <c r="BQ1774" s="42"/>
      <c r="BR1774" s="42"/>
      <c r="BS1774" s="42"/>
      <c r="BT1774" s="42"/>
      <c r="BU1774" s="42"/>
      <c r="BV1774" s="42"/>
      <c r="BW1774" s="42"/>
      <c r="BX1774" s="42"/>
      <c r="BY1774" s="42"/>
      <c r="BZ1774" s="42"/>
      <c r="CA1774" s="42"/>
      <c r="CB1774" s="42"/>
      <c r="CC1774" s="42"/>
      <c r="CD1774" s="42"/>
      <c r="CE1774" s="42"/>
      <c r="CF1774" s="42"/>
      <c r="CG1774" s="42"/>
      <c r="CH1774" s="42"/>
      <c r="CI1774" s="42"/>
      <c r="CJ1774" s="42"/>
      <c r="CK1774" s="42"/>
      <c r="CL1774" s="42"/>
      <c r="CM1774" s="42"/>
      <c r="CN1774" s="42"/>
      <c r="CO1774" s="42"/>
      <c r="CP1774" s="42"/>
      <c r="CQ1774" s="42"/>
      <c r="CR1774" s="42"/>
      <c r="CS1774" s="42"/>
      <c r="CT1774" s="42"/>
      <c r="CU1774" s="42"/>
      <c r="CV1774" s="42"/>
    </row>
    <row r="1775" spans="1:100" x14ac:dyDescent="0.45">
      <c r="A1775" s="42"/>
      <c r="B1775" s="42"/>
      <c r="C1775" s="42"/>
      <c r="D1775" s="42"/>
      <c r="E1775" s="42"/>
      <c r="F1775" s="42"/>
      <c r="G1775" s="42"/>
      <c r="H1775" s="42"/>
      <c r="I1775" s="42"/>
      <c r="J1775" s="42"/>
      <c r="K1775" s="42"/>
      <c r="L1775" s="42"/>
      <c r="M1775" s="42"/>
      <c r="N1775" s="42"/>
      <c r="O1775" s="42"/>
      <c r="P1775" s="42"/>
      <c r="Q1775" s="42"/>
      <c r="R1775" s="42"/>
      <c r="S1775" s="42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S1775" s="42"/>
      <c r="AT1775" s="42"/>
      <c r="AU1775" s="42"/>
      <c r="AV1775" s="42"/>
      <c r="AW1775" s="42"/>
      <c r="AX1775" s="42"/>
      <c r="AY1775" s="42"/>
      <c r="AZ1775" s="42"/>
      <c r="BA1775" s="42"/>
      <c r="BB1775" s="42"/>
      <c r="BC1775" s="42"/>
      <c r="BD1775" s="42"/>
      <c r="BE1775" s="42"/>
      <c r="BF1775" s="42"/>
      <c r="BG1775" s="42"/>
      <c r="BH1775" s="42"/>
      <c r="BI1775" s="42"/>
      <c r="BJ1775" s="42"/>
      <c r="BK1775" s="42"/>
      <c r="BL1775" s="42"/>
      <c r="BM1775" s="42"/>
      <c r="BN1775" s="42"/>
      <c r="BO1775" s="42"/>
      <c r="BP1775" s="42"/>
      <c r="BQ1775" s="42"/>
      <c r="BR1775" s="42"/>
      <c r="BS1775" s="42"/>
      <c r="BT1775" s="42"/>
      <c r="BU1775" s="42"/>
      <c r="BV1775" s="42"/>
      <c r="BW1775" s="42"/>
      <c r="BX1775" s="42"/>
      <c r="BY1775" s="42"/>
      <c r="BZ1775" s="42"/>
      <c r="CA1775" s="42"/>
      <c r="CB1775" s="42"/>
      <c r="CC1775" s="42"/>
      <c r="CD1775" s="42"/>
      <c r="CE1775" s="42"/>
      <c r="CF1775" s="42"/>
      <c r="CG1775" s="42"/>
      <c r="CH1775" s="42"/>
      <c r="CI1775" s="42"/>
      <c r="CJ1775" s="42"/>
      <c r="CK1775" s="42"/>
      <c r="CL1775" s="42"/>
      <c r="CM1775" s="42"/>
      <c r="CN1775" s="42"/>
      <c r="CO1775" s="42"/>
      <c r="CP1775" s="42"/>
      <c r="CQ1775" s="42"/>
      <c r="CR1775" s="42"/>
      <c r="CS1775" s="42"/>
      <c r="CT1775" s="42"/>
      <c r="CU1775" s="42"/>
      <c r="CV1775" s="42"/>
    </row>
    <row r="1776" spans="1:100" x14ac:dyDescent="0.45">
      <c r="A1776" s="42"/>
      <c r="B1776" s="42"/>
      <c r="C1776" s="42"/>
      <c r="D1776" s="42"/>
      <c r="E1776" s="42"/>
      <c r="F1776" s="42"/>
      <c r="G1776" s="42"/>
      <c r="H1776" s="42"/>
      <c r="I1776" s="42"/>
      <c r="J1776" s="42"/>
      <c r="K1776" s="42"/>
      <c r="L1776" s="42"/>
      <c r="M1776" s="42"/>
      <c r="N1776" s="42"/>
      <c r="O1776" s="42"/>
      <c r="P1776" s="42"/>
      <c r="Q1776" s="42"/>
      <c r="R1776" s="42"/>
      <c r="S1776" s="42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S1776" s="42"/>
      <c r="AT1776" s="42"/>
      <c r="AU1776" s="42"/>
      <c r="AV1776" s="42"/>
      <c r="AW1776" s="42"/>
      <c r="AX1776" s="42"/>
      <c r="AY1776" s="42"/>
      <c r="AZ1776" s="42"/>
      <c r="BA1776" s="42"/>
      <c r="BB1776" s="42"/>
      <c r="BC1776" s="42"/>
      <c r="BD1776" s="42"/>
      <c r="BE1776" s="42"/>
      <c r="BF1776" s="42"/>
      <c r="BG1776" s="42"/>
      <c r="BH1776" s="42"/>
      <c r="BI1776" s="42"/>
      <c r="BJ1776" s="42"/>
      <c r="BK1776" s="42"/>
      <c r="BL1776" s="42"/>
      <c r="BM1776" s="42"/>
      <c r="BN1776" s="42"/>
      <c r="BO1776" s="42"/>
      <c r="BP1776" s="42"/>
      <c r="BQ1776" s="42"/>
      <c r="BR1776" s="42"/>
      <c r="BS1776" s="42"/>
      <c r="BT1776" s="42"/>
      <c r="BU1776" s="42"/>
      <c r="BV1776" s="42"/>
      <c r="BW1776" s="42"/>
      <c r="BX1776" s="42"/>
      <c r="BY1776" s="42"/>
      <c r="BZ1776" s="42"/>
      <c r="CA1776" s="42"/>
      <c r="CB1776" s="42"/>
      <c r="CC1776" s="42"/>
      <c r="CD1776" s="42"/>
      <c r="CE1776" s="42"/>
      <c r="CF1776" s="42"/>
      <c r="CG1776" s="42"/>
      <c r="CH1776" s="42"/>
      <c r="CI1776" s="42"/>
      <c r="CJ1776" s="42"/>
      <c r="CK1776" s="42"/>
      <c r="CL1776" s="42"/>
      <c r="CM1776" s="42"/>
      <c r="CN1776" s="42"/>
      <c r="CO1776" s="42"/>
      <c r="CP1776" s="42"/>
      <c r="CQ1776" s="42"/>
      <c r="CR1776" s="42"/>
      <c r="CS1776" s="42"/>
      <c r="CT1776" s="42"/>
      <c r="CU1776" s="42"/>
      <c r="CV1776" s="42"/>
    </row>
    <row r="1777" spans="1:100" x14ac:dyDescent="0.45">
      <c r="A1777" s="42"/>
      <c r="B1777" s="42"/>
      <c r="C1777" s="42"/>
      <c r="D1777" s="42"/>
      <c r="E1777" s="42"/>
      <c r="F1777" s="42"/>
      <c r="G1777" s="42"/>
      <c r="H1777" s="42"/>
      <c r="I1777" s="42"/>
      <c r="J1777" s="42"/>
      <c r="K1777" s="42"/>
      <c r="L1777" s="42"/>
      <c r="M1777" s="42"/>
      <c r="N1777" s="42"/>
      <c r="O1777" s="42"/>
      <c r="P1777" s="42"/>
      <c r="Q1777" s="42"/>
      <c r="R1777" s="42"/>
      <c r="S1777" s="42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S1777" s="42"/>
      <c r="AT1777" s="42"/>
      <c r="AU1777" s="42"/>
      <c r="AV1777" s="42"/>
      <c r="AW1777" s="42"/>
      <c r="AX1777" s="42"/>
      <c r="AY1777" s="42"/>
      <c r="AZ1777" s="42"/>
      <c r="BA1777" s="42"/>
      <c r="BB1777" s="42"/>
      <c r="BC1777" s="42"/>
      <c r="BD1777" s="42"/>
      <c r="BE1777" s="42"/>
      <c r="BF1777" s="42"/>
      <c r="BG1777" s="42"/>
      <c r="BH1777" s="42"/>
      <c r="BI1777" s="42"/>
      <c r="BJ1777" s="42"/>
      <c r="BK1777" s="42"/>
      <c r="BL1777" s="42"/>
      <c r="BM1777" s="42"/>
      <c r="BN1777" s="42"/>
      <c r="BO1777" s="42"/>
      <c r="BP1777" s="42"/>
      <c r="BQ1777" s="42"/>
      <c r="BR1777" s="42"/>
      <c r="BS1777" s="42"/>
      <c r="BT1777" s="42"/>
      <c r="BU1777" s="42"/>
      <c r="BV1777" s="42"/>
      <c r="BW1777" s="42"/>
      <c r="BX1777" s="42"/>
      <c r="BY1777" s="42"/>
      <c r="BZ1777" s="42"/>
      <c r="CA1777" s="42"/>
      <c r="CB1777" s="42"/>
      <c r="CC1777" s="42"/>
      <c r="CD1777" s="42"/>
      <c r="CE1777" s="42"/>
      <c r="CF1777" s="42"/>
      <c r="CG1777" s="42"/>
      <c r="CH1777" s="42"/>
      <c r="CI1777" s="42"/>
      <c r="CJ1777" s="42"/>
      <c r="CK1777" s="42"/>
      <c r="CL1777" s="42"/>
      <c r="CM1777" s="42"/>
      <c r="CN1777" s="42"/>
      <c r="CO1777" s="42"/>
      <c r="CP1777" s="42"/>
      <c r="CQ1777" s="42"/>
      <c r="CR1777" s="42"/>
      <c r="CS1777" s="42"/>
      <c r="CT1777" s="42"/>
      <c r="CU1777" s="42"/>
      <c r="CV1777" s="42"/>
    </row>
    <row r="1778" spans="1:100" x14ac:dyDescent="0.45">
      <c r="A1778" s="42"/>
      <c r="B1778" s="42"/>
      <c r="C1778" s="42"/>
      <c r="D1778" s="42"/>
      <c r="E1778" s="42"/>
      <c r="F1778" s="42"/>
      <c r="G1778" s="42"/>
      <c r="H1778" s="42"/>
      <c r="I1778" s="42"/>
      <c r="J1778" s="42"/>
      <c r="K1778" s="42"/>
      <c r="L1778" s="42"/>
      <c r="M1778" s="42"/>
      <c r="N1778" s="42"/>
      <c r="O1778" s="42"/>
      <c r="P1778" s="42"/>
      <c r="Q1778" s="42"/>
      <c r="R1778" s="42"/>
      <c r="S1778" s="42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S1778" s="42"/>
      <c r="AT1778" s="42"/>
      <c r="AU1778" s="42"/>
      <c r="AV1778" s="42"/>
      <c r="AW1778" s="42"/>
      <c r="AX1778" s="42"/>
      <c r="AY1778" s="42"/>
      <c r="AZ1778" s="42"/>
      <c r="BA1778" s="42"/>
      <c r="BB1778" s="42"/>
      <c r="BC1778" s="42"/>
      <c r="BD1778" s="42"/>
      <c r="BE1778" s="42"/>
      <c r="BF1778" s="42"/>
      <c r="BG1778" s="42"/>
      <c r="BH1778" s="42"/>
      <c r="BI1778" s="42"/>
      <c r="BJ1778" s="42"/>
      <c r="BK1778" s="42"/>
      <c r="BL1778" s="42"/>
      <c r="BM1778" s="42"/>
      <c r="BN1778" s="42"/>
      <c r="BO1778" s="42"/>
      <c r="BP1778" s="42"/>
      <c r="BQ1778" s="42"/>
      <c r="BR1778" s="42"/>
      <c r="BS1778" s="42"/>
      <c r="BT1778" s="42"/>
      <c r="BU1778" s="42"/>
      <c r="BV1778" s="42"/>
      <c r="BW1778" s="42"/>
      <c r="BX1778" s="42"/>
      <c r="BY1778" s="42"/>
      <c r="BZ1778" s="42"/>
      <c r="CA1778" s="42"/>
      <c r="CB1778" s="42"/>
      <c r="CC1778" s="42"/>
      <c r="CD1778" s="42"/>
      <c r="CE1778" s="42"/>
      <c r="CF1778" s="42"/>
      <c r="CG1778" s="42"/>
      <c r="CH1778" s="42"/>
      <c r="CI1778" s="42"/>
      <c r="CJ1778" s="42"/>
      <c r="CK1778" s="42"/>
      <c r="CL1778" s="42"/>
      <c r="CM1778" s="42"/>
      <c r="CN1778" s="42"/>
      <c r="CO1778" s="42"/>
      <c r="CP1778" s="42"/>
      <c r="CQ1778" s="42"/>
      <c r="CR1778" s="42"/>
      <c r="CS1778" s="42"/>
      <c r="CT1778" s="42"/>
      <c r="CU1778" s="42"/>
      <c r="CV1778" s="42"/>
    </row>
    <row r="1779" spans="1:100" x14ac:dyDescent="0.45">
      <c r="A1779" s="42"/>
      <c r="B1779" s="42"/>
      <c r="C1779" s="42"/>
      <c r="D1779" s="42"/>
      <c r="E1779" s="42"/>
      <c r="F1779" s="42"/>
      <c r="G1779" s="42"/>
      <c r="H1779" s="42"/>
      <c r="I1779" s="42"/>
      <c r="J1779" s="42"/>
      <c r="K1779" s="42"/>
      <c r="L1779" s="42"/>
      <c r="M1779" s="42"/>
      <c r="N1779" s="42"/>
      <c r="O1779" s="42"/>
      <c r="P1779" s="42"/>
      <c r="Q1779" s="42"/>
      <c r="R1779" s="42"/>
      <c r="S1779" s="42"/>
      <c r="T1779" s="42"/>
      <c r="U1779" s="42"/>
      <c r="V1779" s="42"/>
      <c r="W1779" s="42"/>
      <c r="X1779" s="42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S1779" s="42"/>
      <c r="AT1779" s="42"/>
      <c r="AU1779" s="42"/>
      <c r="AV1779" s="42"/>
      <c r="AW1779" s="42"/>
      <c r="AX1779" s="42"/>
      <c r="AY1779" s="42"/>
      <c r="AZ1779" s="42"/>
      <c r="BA1779" s="42"/>
      <c r="BB1779" s="42"/>
      <c r="BC1779" s="42"/>
      <c r="BD1779" s="42"/>
      <c r="BE1779" s="42"/>
      <c r="BF1779" s="42"/>
      <c r="BG1779" s="42"/>
      <c r="BH1779" s="42"/>
      <c r="BI1779" s="42"/>
      <c r="BJ1779" s="42"/>
      <c r="BK1779" s="42"/>
      <c r="BL1779" s="42"/>
      <c r="BM1779" s="42"/>
      <c r="BN1779" s="42"/>
      <c r="BO1779" s="42"/>
      <c r="BP1779" s="42"/>
      <c r="BQ1779" s="42"/>
      <c r="BR1779" s="42"/>
      <c r="BS1779" s="42"/>
      <c r="BT1779" s="42"/>
      <c r="BU1779" s="42"/>
      <c r="BV1779" s="42"/>
      <c r="BW1779" s="42"/>
      <c r="BX1779" s="42"/>
      <c r="BY1779" s="42"/>
      <c r="BZ1779" s="42"/>
      <c r="CA1779" s="42"/>
      <c r="CB1779" s="42"/>
      <c r="CC1779" s="42"/>
      <c r="CD1779" s="42"/>
      <c r="CE1779" s="42"/>
      <c r="CF1779" s="42"/>
      <c r="CG1779" s="42"/>
      <c r="CH1779" s="42"/>
      <c r="CI1779" s="42"/>
      <c r="CJ1779" s="42"/>
      <c r="CK1779" s="42"/>
      <c r="CL1779" s="42"/>
      <c r="CM1779" s="42"/>
      <c r="CN1779" s="42"/>
      <c r="CO1779" s="42"/>
      <c r="CP1779" s="42"/>
      <c r="CQ1779" s="42"/>
      <c r="CR1779" s="42"/>
      <c r="CS1779" s="42"/>
      <c r="CT1779" s="42"/>
      <c r="CU1779" s="42"/>
      <c r="CV1779" s="42"/>
    </row>
    <row r="1780" spans="1:100" x14ac:dyDescent="0.45">
      <c r="A1780" s="42"/>
      <c r="B1780" s="42"/>
      <c r="C1780" s="42"/>
      <c r="D1780" s="42"/>
      <c r="E1780" s="42"/>
      <c r="F1780" s="42"/>
      <c r="G1780" s="42"/>
      <c r="H1780" s="42"/>
      <c r="I1780" s="42"/>
      <c r="J1780" s="42"/>
      <c r="K1780" s="42"/>
      <c r="L1780" s="42"/>
      <c r="M1780" s="42"/>
      <c r="N1780" s="42"/>
      <c r="O1780" s="42"/>
      <c r="P1780" s="42"/>
      <c r="Q1780" s="42"/>
      <c r="R1780" s="42"/>
      <c r="S1780" s="42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D1780" s="42"/>
      <c r="AE1780" s="42"/>
      <c r="AF1780" s="42"/>
      <c r="AG1780" s="42"/>
      <c r="AH1780" s="42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S1780" s="42"/>
      <c r="AT1780" s="42"/>
      <c r="AU1780" s="42"/>
      <c r="AV1780" s="42"/>
      <c r="AW1780" s="42"/>
      <c r="AX1780" s="42"/>
      <c r="AY1780" s="42"/>
      <c r="AZ1780" s="42"/>
      <c r="BA1780" s="42"/>
      <c r="BB1780" s="42"/>
      <c r="BC1780" s="42"/>
      <c r="BD1780" s="42"/>
      <c r="BE1780" s="42"/>
      <c r="BF1780" s="42"/>
      <c r="BG1780" s="42"/>
      <c r="BH1780" s="42"/>
      <c r="BI1780" s="42"/>
      <c r="BJ1780" s="42"/>
      <c r="BK1780" s="42"/>
      <c r="BL1780" s="42"/>
      <c r="BM1780" s="42"/>
      <c r="BN1780" s="42"/>
      <c r="BO1780" s="42"/>
      <c r="BP1780" s="42"/>
      <c r="BQ1780" s="42"/>
      <c r="BR1780" s="42"/>
      <c r="BS1780" s="42"/>
      <c r="BT1780" s="42"/>
      <c r="BU1780" s="42"/>
      <c r="BV1780" s="42"/>
      <c r="BW1780" s="42"/>
      <c r="BX1780" s="42"/>
      <c r="BY1780" s="42"/>
      <c r="BZ1780" s="42"/>
      <c r="CA1780" s="42"/>
      <c r="CB1780" s="42"/>
      <c r="CC1780" s="42"/>
      <c r="CD1780" s="42"/>
      <c r="CE1780" s="42"/>
      <c r="CF1780" s="42"/>
      <c r="CG1780" s="42"/>
      <c r="CH1780" s="42"/>
      <c r="CI1780" s="42"/>
      <c r="CJ1780" s="42"/>
      <c r="CK1780" s="42"/>
      <c r="CL1780" s="42"/>
      <c r="CM1780" s="42"/>
      <c r="CN1780" s="42"/>
      <c r="CO1780" s="42"/>
      <c r="CP1780" s="42"/>
      <c r="CQ1780" s="42"/>
      <c r="CR1780" s="42"/>
      <c r="CS1780" s="42"/>
      <c r="CT1780" s="42"/>
      <c r="CU1780" s="42"/>
      <c r="CV1780" s="42"/>
    </row>
    <row r="1781" spans="1:100" x14ac:dyDescent="0.45">
      <c r="A1781" s="42"/>
      <c r="B1781" s="42"/>
      <c r="C1781" s="42"/>
      <c r="D1781" s="42"/>
      <c r="E1781" s="42"/>
      <c r="F1781" s="42"/>
      <c r="G1781" s="42"/>
      <c r="H1781" s="42"/>
      <c r="I1781" s="42"/>
      <c r="J1781" s="42"/>
      <c r="K1781" s="42"/>
      <c r="L1781" s="42"/>
      <c r="M1781" s="42"/>
      <c r="N1781" s="42"/>
      <c r="O1781" s="42"/>
      <c r="P1781" s="42"/>
      <c r="Q1781" s="42"/>
      <c r="R1781" s="42"/>
      <c r="S1781" s="42"/>
      <c r="T1781" s="42"/>
      <c r="U1781" s="42"/>
      <c r="V1781" s="42"/>
      <c r="W1781" s="42"/>
      <c r="X1781" s="42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S1781" s="42"/>
      <c r="AT1781" s="42"/>
      <c r="AU1781" s="42"/>
      <c r="AV1781" s="42"/>
      <c r="AW1781" s="42"/>
      <c r="AX1781" s="42"/>
      <c r="AY1781" s="42"/>
      <c r="AZ1781" s="42"/>
      <c r="BA1781" s="42"/>
      <c r="BB1781" s="42"/>
      <c r="BC1781" s="42"/>
      <c r="BD1781" s="42"/>
      <c r="BE1781" s="42"/>
      <c r="BF1781" s="42"/>
      <c r="BG1781" s="42"/>
      <c r="BH1781" s="42"/>
      <c r="BI1781" s="42"/>
      <c r="BJ1781" s="42"/>
      <c r="BK1781" s="42"/>
      <c r="BL1781" s="42"/>
      <c r="BM1781" s="42"/>
      <c r="BN1781" s="42"/>
      <c r="BO1781" s="42"/>
      <c r="BP1781" s="42"/>
      <c r="BQ1781" s="42"/>
      <c r="BR1781" s="42"/>
      <c r="BS1781" s="42"/>
      <c r="BT1781" s="42"/>
      <c r="BU1781" s="42"/>
      <c r="BV1781" s="42"/>
      <c r="BW1781" s="42"/>
      <c r="BX1781" s="42"/>
      <c r="BY1781" s="42"/>
      <c r="BZ1781" s="42"/>
      <c r="CA1781" s="42"/>
      <c r="CB1781" s="42"/>
      <c r="CC1781" s="42"/>
      <c r="CD1781" s="42"/>
      <c r="CE1781" s="42"/>
      <c r="CF1781" s="42"/>
      <c r="CG1781" s="42"/>
      <c r="CH1781" s="42"/>
      <c r="CI1781" s="42"/>
      <c r="CJ1781" s="42"/>
      <c r="CK1781" s="42"/>
      <c r="CL1781" s="42"/>
      <c r="CM1781" s="42"/>
      <c r="CN1781" s="42"/>
      <c r="CO1781" s="42"/>
      <c r="CP1781" s="42"/>
      <c r="CQ1781" s="42"/>
      <c r="CR1781" s="42"/>
      <c r="CS1781" s="42"/>
      <c r="CT1781" s="42"/>
      <c r="CU1781" s="42"/>
      <c r="CV1781" s="42"/>
    </row>
    <row r="1782" spans="1:100" x14ac:dyDescent="0.45">
      <c r="A1782" s="42"/>
      <c r="B1782" s="42"/>
      <c r="C1782" s="42"/>
      <c r="D1782" s="42"/>
      <c r="E1782" s="42"/>
      <c r="F1782" s="42"/>
      <c r="G1782" s="42"/>
      <c r="H1782" s="42"/>
      <c r="I1782" s="42"/>
      <c r="J1782" s="42"/>
      <c r="K1782" s="42"/>
      <c r="L1782" s="42"/>
      <c r="M1782" s="42"/>
      <c r="N1782" s="42"/>
      <c r="O1782" s="42"/>
      <c r="P1782" s="42"/>
      <c r="Q1782" s="42"/>
      <c r="R1782" s="42"/>
      <c r="S1782" s="42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S1782" s="42"/>
      <c r="AT1782" s="42"/>
      <c r="AU1782" s="42"/>
      <c r="AV1782" s="42"/>
      <c r="AW1782" s="42"/>
      <c r="AX1782" s="42"/>
      <c r="AY1782" s="42"/>
      <c r="AZ1782" s="42"/>
      <c r="BA1782" s="42"/>
      <c r="BB1782" s="42"/>
      <c r="BC1782" s="42"/>
      <c r="BD1782" s="42"/>
      <c r="BE1782" s="42"/>
      <c r="BF1782" s="42"/>
      <c r="BG1782" s="42"/>
      <c r="BH1782" s="42"/>
      <c r="BI1782" s="42"/>
      <c r="BJ1782" s="42"/>
      <c r="BK1782" s="42"/>
      <c r="BL1782" s="42"/>
      <c r="BM1782" s="42"/>
      <c r="BN1782" s="42"/>
      <c r="BO1782" s="42"/>
      <c r="BP1782" s="42"/>
      <c r="BQ1782" s="42"/>
      <c r="BR1782" s="42"/>
      <c r="BS1782" s="42"/>
      <c r="BT1782" s="42"/>
      <c r="BU1782" s="42"/>
      <c r="BV1782" s="42"/>
      <c r="BW1782" s="42"/>
      <c r="BX1782" s="42"/>
      <c r="BY1782" s="42"/>
      <c r="BZ1782" s="42"/>
      <c r="CA1782" s="42"/>
      <c r="CB1782" s="42"/>
      <c r="CC1782" s="42"/>
      <c r="CD1782" s="42"/>
      <c r="CE1782" s="42"/>
      <c r="CF1782" s="42"/>
      <c r="CG1782" s="42"/>
      <c r="CH1782" s="42"/>
      <c r="CI1782" s="42"/>
      <c r="CJ1782" s="42"/>
      <c r="CK1782" s="42"/>
      <c r="CL1782" s="42"/>
      <c r="CM1782" s="42"/>
      <c r="CN1782" s="42"/>
      <c r="CO1782" s="42"/>
      <c r="CP1782" s="42"/>
      <c r="CQ1782" s="42"/>
      <c r="CR1782" s="42"/>
      <c r="CS1782" s="42"/>
      <c r="CT1782" s="42"/>
      <c r="CU1782" s="42"/>
      <c r="CV1782" s="42"/>
    </row>
    <row r="1783" spans="1:100" x14ac:dyDescent="0.45">
      <c r="A1783" s="42"/>
      <c r="B1783" s="42"/>
      <c r="C1783" s="42"/>
      <c r="D1783" s="42"/>
      <c r="E1783" s="42"/>
      <c r="F1783" s="42"/>
      <c r="G1783" s="42"/>
      <c r="H1783" s="42"/>
      <c r="I1783" s="42"/>
      <c r="J1783" s="42"/>
      <c r="K1783" s="42"/>
      <c r="L1783" s="42"/>
      <c r="M1783" s="42"/>
      <c r="N1783" s="42"/>
      <c r="O1783" s="42"/>
      <c r="P1783" s="42"/>
      <c r="Q1783" s="42"/>
      <c r="R1783" s="42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S1783" s="42"/>
      <c r="AT1783" s="42"/>
      <c r="AU1783" s="42"/>
      <c r="AV1783" s="42"/>
      <c r="AW1783" s="42"/>
      <c r="AX1783" s="42"/>
      <c r="AY1783" s="42"/>
      <c r="AZ1783" s="42"/>
      <c r="BA1783" s="42"/>
      <c r="BB1783" s="42"/>
      <c r="BC1783" s="42"/>
      <c r="BD1783" s="42"/>
      <c r="BE1783" s="42"/>
      <c r="BF1783" s="42"/>
      <c r="BG1783" s="42"/>
      <c r="BH1783" s="42"/>
      <c r="BI1783" s="42"/>
      <c r="BJ1783" s="42"/>
      <c r="BK1783" s="42"/>
      <c r="BL1783" s="42"/>
      <c r="BM1783" s="42"/>
      <c r="BN1783" s="42"/>
      <c r="BO1783" s="42"/>
      <c r="BP1783" s="42"/>
      <c r="BQ1783" s="42"/>
      <c r="BR1783" s="42"/>
      <c r="BS1783" s="42"/>
      <c r="BT1783" s="42"/>
      <c r="BU1783" s="42"/>
      <c r="BV1783" s="42"/>
      <c r="BW1783" s="42"/>
      <c r="BX1783" s="42"/>
      <c r="BY1783" s="42"/>
      <c r="BZ1783" s="42"/>
      <c r="CA1783" s="42"/>
      <c r="CB1783" s="42"/>
      <c r="CC1783" s="42"/>
      <c r="CD1783" s="42"/>
      <c r="CE1783" s="42"/>
      <c r="CF1783" s="42"/>
      <c r="CG1783" s="42"/>
      <c r="CH1783" s="42"/>
      <c r="CI1783" s="42"/>
      <c r="CJ1783" s="42"/>
      <c r="CK1783" s="42"/>
      <c r="CL1783" s="42"/>
      <c r="CM1783" s="42"/>
      <c r="CN1783" s="42"/>
      <c r="CO1783" s="42"/>
      <c r="CP1783" s="42"/>
      <c r="CQ1783" s="42"/>
      <c r="CR1783" s="42"/>
      <c r="CS1783" s="42"/>
      <c r="CT1783" s="42"/>
      <c r="CU1783" s="42"/>
      <c r="CV1783" s="42"/>
    </row>
    <row r="1784" spans="1:100" x14ac:dyDescent="0.45">
      <c r="A1784" s="42"/>
      <c r="B1784" s="42"/>
      <c r="C1784" s="42"/>
      <c r="D1784" s="42"/>
      <c r="E1784" s="42"/>
      <c r="F1784" s="42"/>
      <c r="G1784" s="42"/>
      <c r="H1784" s="42"/>
      <c r="I1784" s="42"/>
      <c r="J1784" s="42"/>
      <c r="K1784" s="42"/>
      <c r="L1784" s="42"/>
      <c r="M1784" s="42"/>
      <c r="N1784" s="42"/>
      <c r="O1784" s="42"/>
      <c r="P1784" s="42"/>
      <c r="Q1784" s="42"/>
      <c r="R1784" s="42"/>
      <c r="S1784" s="42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S1784" s="42"/>
      <c r="AT1784" s="42"/>
      <c r="AU1784" s="42"/>
      <c r="AV1784" s="42"/>
      <c r="AW1784" s="42"/>
      <c r="AX1784" s="42"/>
      <c r="AY1784" s="42"/>
      <c r="AZ1784" s="42"/>
      <c r="BA1784" s="42"/>
      <c r="BB1784" s="42"/>
      <c r="BC1784" s="42"/>
      <c r="BD1784" s="42"/>
      <c r="BE1784" s="42"/>
      <c r="BF1784" s="42"/>
      <c r="BG1784" s="42"/>
      <c r="BH1784" s="42"/>
      <c r="BI1784" s="42"/>
      <c r="BJ1784" s="42"/>
      <c r="BK1784" s="42"/>
      <c r="BL1784" s="42"/>
      <c r="BM1784" s="42"/>
      <c r="BN1784" s="42"/>
      <c r="BO1784" s="42"/>
      <c r="BP1784" s="42"/>
      <c r="BQ1784" s="42"/>
      <c r="BR1784" s="42"/>
      <c r="BS1784" s="42"/>
      <c r="BT1784" s="42"/>
      <c r="BU1784" s="42"/>
      <c r="BV1784" s="42"/>
      <c r="BW1784" s="42"/>
      <c r="BX1784" s="42"/>
      <c r="BY1784" s="42"/>
      <c r="BZ1784" s="42"/>
      <c r="CA1784" s="42"/>
      <c r="CB1784" s="42"/>
      <c r="CC1784" s="42"/>
      <c r="CD1784" s="42"/>
      <c r="CE1784" s="42"/>
      <c r="CF1784" s="42"/>
      <c r="CG1784" s="42"/>
      <c r="CH1784" s="42"/>
      <c r="CI1784" s="42"/>
      <c r="CJ1784" s="42"/>
      <c r="CK1784" s="42"/>
      <c r="CL1784" s="42"/>
      <c r="CM1784" s="42"/>
      <c r="CN1784" s="42"/>
      <c r="CO1784" s="42"/>
      <c r="CP1784" s="42"/>
      <c r="CQ1784" s="42"/>
      <c r="CR1784" s="42"/>
      <c r="CS1784" s="42"/>
      <c r="CT1784" s="42"/>
      <c r="CU1784" s="42"/>
      <c r="CV1784" s="42"/>
    </row>
    <row r="1785" spans="1:100" x14ac:dyDescent="0.45">
      <c r="A1785" s="42"/>
      <c r="B1785" s="42"/>
      <c r="C1785" s="42"/>
      <c r="D1785" s="42"/>
      <c r="E1785" s="42"/>
      <c r="F1785" s="42"/>
      <c r="G1785" s="42"/>
      <c r="H1785" s="42"/>
      <c r="I1785" s="42"/>
      <c r="J1785" s="42"/>
      <c r="K1785" s="42"/>
      <c r="L1785" s="42"/>
      <c r="M1785" s="42"/>
      <c r="N1785" s="42"/>
      <c r="O1785" s="42"/>
      <c r="P1785" s="42"/>
      <c r="Q1785" s="42"/>
      <c r="R1785" s="42"/>
      <c r="S1785" s="42"/>
      <c r="T1785" s="42"/>
      <c r="U1785" s="42"/>
      <c r="V1785" s="42"/>
      <c r="W1785" s="42"/>
      <c r="X1785" s="42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S1785" s="42"/>
      <c r="AT1785" s="42"/>
      <c r="AU1785" s="42"/>
      <c r="AV1785" s="42"/>
      <c r="AW1785" s="42"/>
      <c r="AX1785" s="42"/>
      <c r="AY1785" s="42"/>
      <c r="AZ1785" s="42"/>
      <c r="BA1785" s="42"/>
      <c r="BB1785" s="42"/>
      <c r="BC1785" s="42"/>
      <c r="BD1785" s="42"/>
      <c r="BE1785" s="42"/>
      <c r="BF1785" s="42"/>
      <c r="BG1785" s="42"/>
      <c r="BH1785" s="42"/>
      <c r="BI1785" s="42"/>
      <c r="BJ1785" s="42"/>
      <c r="BK1785" s="42"/>
      <c r="BL1785" s="42"/>
      <c r="BM1785" s="42"/>
      <c r="BN1785" s="42"/>
      <c r="BO1785" s="42"/>
      <c r="BP1785" s="42"/>
      <c r="BQ1785" s="42"/>
      <c r="BR1785" s="42"/>
      <c r="BS1785" s="42"/>
      <c r="BT1785" s="42"/>
      <c r="BU1785" s="42"/>
      <c r="BV1785" s="42"/>
      <c r="BW1785" s="42"/>
      <c r="BX1785" s="42"/>
      <c r="BY1785" s="42"/>
      <c r="BZ1785" s="42"/>
      <c r="CA1785" s="42"/>
      <c r="CB1785" s="42"/>
      <c r="CC1785" s="42"/>
      <c r="CD1785" s="42"/>
      <c r="CE1785" s="42"/>
      <c r="CF1785" s="42"/>
      <c r="CG1785" s="42"/>
      <c r="CH1785" s="42"/>
      <c r="CI1785" s="42"/>
      <c r="CJ1785" s="42"/>
      <c r="CK1785" s="42"/>
      <c r="CL1785" s="42"/>
      <c r="CM1785" s="42"/>
      <c r="CN1785" s="42"/>
      <c r="CO1785" s="42"/>
      <c r="CP1785" s="42"/>
      <c r="CQ1785" s="42"/>
      <c r="CR1785" s="42"/>
      <c r="CS1785" s="42"/>
      <c r="CT1785" s="42"/>
      <c r="CU1785" s="42"/>
      <c r="CV1785" s="42"/>
    </row>
    <row r="1786" spans="1:100" x14ac:dyDescent="0.45">
      <c r="A1786" s="42"/>
      <c r="B1786" s="42"/>
      <c r="C1786" s="42"/>
      <c r="D1786" s="42"/>
      <c r="E1786" s="42"/>
      <c r="F1786" s="42"/>
      <c r="G1786" s="42"/>
      <c r="H1786" s="42"/>
      <c r="I1786" s="42"/>
      <c r="J1786" s="42"/>
      <c r="K1786" s="42"/>
      <c r="L1786" s="42"/>
      <c r="M1786" s="42"/>
      <c r="N1786" s="42"/>
      <c r="O1786" s="42"/>
      <c r="P1786" s="42"/>
      <c r="Q1786" s="42"/>
      <c r="R1786" s="42"/>
      <c r="S1786" s="42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S1786" s="42"/>
      <c r="AT1786" s="42"/>
      <c r="AU1786" s="42"/>
      <c r="AV1786" s="42"/>
      <c r="AW1786" s="42"/>
      <c r="AX1786" s="42"/>
      <c r="AY1786" s="42"/>
      <c r="AZ1786" s="42"/>
      <c r="BA1786" s="42"/>
      <c r="BB1786" s="42"/>
      <c r="BC1786" s="42"/>
      <c r="BD1786" s="42"/>
      <c r="BE1786" s="42"/>
      <c r="BF1786" s="42"/>
      <c r="BG1786" s="42"/>
      <c r="BH1786" s="42"/>
      <c r="BI1786" s="42"/>
      <c r="BJ1786" s="42"/>
      <c r="BK1786" s="42"/>
      <c r="BL1786" s="42"/>
      <c r="BM1786" s="42"/>
      <c r="BN1786" s="42"/>
      <c r="BO1786" s="42"/>
      <c r="BP1786" s="42"/>
      <c r="BQ1786" s="42"/>
      <c r="BR1786" s="42"/>
      <c r="BS1786" s="42"/>
      <c r="BT1786" s="42"/>
      <c r="BU1786" s="42"/>
      <c r="BV1786" s="42"/>
      <c r="BW1786" s="42"/>
      <c r="BX1786" s="42"/>
      <c r="BY1786" s="42"/>
      <c r="BZ1786" s="42"/>
      <c r="CA1786" s="42"/>
      <c r="CB1786" s="42"/>
      <c r="CC1786" s="42"/>
      <c r="CD1786" s="42"/>
      <c r="CE1786" s="42"/>
      <c r="CF1786" s="42"/>
      <c r="CG1786" s="42"/>
      <c r="CH1786" s="42"/>
      <c r="CI1786" s="42"/>
      <c r="CJ1786" s="42"/>
      <c r="CK1786" s="42"/>
      <c r="CL1786" s="42"/>
      <c r="CM1786" s="42"/>
      <c r="CN1786" s="42"/>
      <c r="CO1786" s="42"/>
      <c r="CP1786" s="42"/>
      <c r="CQ1786" s="42"/>
      <c r="CR1786" s="42"/>
      <c r="CS1786" s="42"/>
      <c r="CT1786" s="42"/>
      <c r="CU1786" s="42"/>
      <c r="CV1786" s="42"/>
    </row>
    <row r="1787" spans="1:100" x14ac:dyDescent="0.45">
      <c r="A1787" s="42"/>
      <c r="B1787" s="42"/>
      <c r="C1787" s="42"/>
      <c r="D1787" s="42"/>
      <c r="E1787" s="42"/>
      <c r="F1787" s="42"/>
      <c r="G1787" s="42"/>
      <c r="H1787" s="42"/>
      <c r="I1787" s="42"/>
      <c r="J1787" s="42"/>
      <c r="K1787" s="42"/>
      <c r="L1787" s="42"/>
      <c r="M1787" s="42"/>
      <c r="N1787" s="42"/>
      <c r="O1787" s="42"/>
      <c r="P1787" s="42"/>
      <c r="Q1787" s="42"/>
      <c r="R1787" s="42"/>
      <c r="S1787" s="42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S1787" s="42"/>
      <c r="AT1787" s="42"/>
      <c r="AU1787" s="42"/>
      <c r="AV1787" s="42"/>
      <c r="AW1787" s="42"/>
      <c r="AX1787" s="42"/>
      <c r="AY1787" s="42"/>
      <c r="AZ1787" s="42"/>
      <c r="BA1787" s="42"/>
      <c r="BB1787" s="42"/>
      <c r="BC1787" s="42"/>
      <c r="BD1787" s="42"/>
      <c r="BE1787" s="42"/>
      <c r="BF1787" s="42"/>
      <c r="BG1787" s="42"/>
      <c r="BH1787" s="42"/>
      <c r="BI1787" s="42"/>
      <c r="BJ1787" s="42"/>
      <c r="BK1787" s="42"/>
      <c r="BL1787" s="42"/>
      <c r="BM1787" s="42"/>
      <c r="BN1787" s="42"/>
      <c r="BO1787" s="42"/>
      <c r="BP1787" s="42"/>
      <c r="BQ1787" s="42"/>
      <c r="BR1787" s="42"/>
      <c r="BS1787" s="42"/>
      <c r="BT1787" s="42"/>
      <c r="BU1787" s="42"/>
      <c r="BV1787" s="42"/>
      <c r="BW1787" s="42"/>
      <c r="BX1787" s="42"/>
      <c r="BY1787" s="42"/>
      <c r="BZ1787" s="42"/>
      <c r="CA1787" s="42"/>
      <c r="CB1787" s="42"/>
      <c r="CC1787" s="42"/>
      <c r="CD1787" s="42"/>
      <c r="CE1787" s="42"/>
      <c r="CF1787" s="42"/>
      <c r="CG1787" s="42"/>
      <c r="CH1787" s="42"/>
      <c r="CI1787" s="42"/>
      <c r="CJ1787" s="42"/>
      <c r="CK1787" s="42"/>
      <c r="CL1787" s="42"/>
      <c r="CM1787" s="42"/>
      <c r="CN1787" s="42"/>
      <c r="CO1787" s="42"/>
      <c r="CP1787" s="42"/>
      <c r="CQ1787" s="42"/>
      <c r="CR1787" s="42"/>
      <c r="CS1787" s="42"/>
      <c r="CT1787" s="42"/>
      <c r="CU1787" s="42"/>
      <c r="CV1787" s="42"/>
    </row>
    <row r="1788" spans="1:100" x14ac:dyDescent="0.45">
      <c r="A1788" s="42"/>
      <c r="B1788" s="42"/>
      <c r="C1788" s="42"/>
      <c r="D1788" s="42"/>
      <c r="E1788" s="42"/>
      <c r="F1788" s="42"/>
      <c r="G1788" s="42"/>
      <c r="H1788" s="42"/>
      <c r="I1788" s="42"/>
      <c r="J1788" s="42"/>
      <c r="K1788" s="42"/>
      <c r="L1788" s="42"/>
      <c r="M1788" s="42"/>
      <c r="N1788" s="42"/>
      <c r="O1788" s="42"/>
      <c r="P1788" s="42"/>
      <c r="Q1788" s="42"/>
      <c r="R1788" s="42"/>
      <c r="S1788" s="42"/>
      <c r="T1788" s="42"/>
      <c r="U1788" s="42"/>
      <c r="V1788" s="42"/>
      <c r="W1788" s="42"/>
      <c r="X1788" s="42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S1788" s="42"/>
      <c r="AT1788" s="42"/>
      <c r="AU1788" s="42"/>
      <c r="AV1788" s="42"/>
      <c r="AW1788" s="42"/>
      <c r="AX1788" s="42"/>
      <c r="AY1788" s="42"/>
      <c r="AZ1788" s="42"/>
      <c r="BA1788" s="42"/>
      <c r="BB1788" s="42"/>
      <c r="BC1788" s="42"/>
      <c r="BD1788" s="42"/>
      <c r="BE1788" s="42"/>
      <c r="BF1788" s="42"/>
      <c r="BG1788" s="42"/>
      <c r="BH1788" s="42"/>
      <c r="BI1788" s="42"/>
      <c r="BJ1788" s="42"/>
      <c r="BK1788" s="42"/>
      <c r="BL1788" s="42"/>
      <c r="BM1788" s="42"/>
      <c r="BN1788" s="42"/>
      <c r="BO1788" s="42"/>
      <c r="BP1788" s="42"/>
      <c r="BQ1788" s="42"/>
      <c r="BR1788" s="42"/>
      <c r="BS1788" s="42"/>
      <c r="BT1788" s="42"/>
      <c r="BU1788" s="42"/>
      <c r="BV1788" s="42"/>
      <c r="BW1788" s="42"/>
      <c r="BX1788" s="42"/>
      <c r="BY1788" s="42"/>
      <c r="BZ1788" s="42"/>
      <c r="CA1788" s="42"/>
      <c r="CB1788" s="42"/>
      <c r="CC1788" s="42"/>
      <c r="CD1788" s="42"/>
      <c r="CE1788" s="42"/>
      <c r="CF1788" s="42"/>
      <c r="CG1788" s="42"/>
      <c r="CH1788" s="42"/>
      <c r="CI1788" s="42"/>
      <c r="CJ1788" s="42"/>
      <c r="CK1788" s="42"/>
      <c r="CL1788" s="42"/>
      <c r="CM1788" s="42"/>
      <c r="CN1788" s="42"/>
      <c r="CO1788" s="42"/>
      <c r="CP1788" s="42"/>
      <c r="CQ1788" s="42"/>
      <c r="CR1788" s="42"/>
      <c r="CS1788" s="42"/>
      <c r="CT1788" s="42"/>
      <c r="CU1788" s="42"/>
      <c r="CV1788" s="42"/>
    </row>
    <row r="1789" spans="1:100" x14ac:dyDescent="0.45">
      <c r="A1789" s="42"/>
      <c r="B1789" s="42"/>
      <c r="C1789" s="42"/>
      <c r="D1789" s="42"/>
      <c r="E1789" s="42"/>
      <c r="F1789" s="42"/>
      <c r="G1789" s="42"/>
      <c r="H1789" s="42"/>
      <c r="I1789" s="42"/>
      <c r="J1789" s="42"/>
      <c r="K1789" s="42"/>
      <c r="L1789" s="42"/>
      <c r="M1789" s="42"/>
      <c r="N1789" s="42"/>
      <c r="O1789" s="42"/>
      <c r="P1789" s="42"/>
      <c r="Q1789" s="42"/>
      <c r="R1789" s="42"/>
      <c r="S1789" s="42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S1789" s="42"/>
      <c r="AT1789" s="42"/>
      <c r="AU1789" s="42"/>
      <c r="AV1789" s="42"/>
      <c r="AW1789" s="42"/>
      <c r="AX1789" s="42"/>
      <c r="AY1789" s="42"/>
      <c r="AZ1789" s="42"/>
      <c r="BA1789" s="42"/>
      <c r="BB1789" s="42"/>
      <c r="BC1789" s="42"/>
      <c r="BD1789" s="42"/>
      <c r="BE1789" s="42"/>
      <c r="BF1789" s="42"/>
      <c r="BG1789" s="42"/>
      <c r="BH1789" s="42"/>
      <c r="BI1789" s="42"/>
      <c r="BJ1789" s="42"/>
      <c r="BK1789" s="42"/>
      <c r="BL1789" s="42"/>
      <c r="BM1789" s="42"/>
      <c r="BN1789" s="42"/>
      <c r="BO1789" s="42"/>
      <c r="BP1789" s="42"/>
      <c r="BQ1789" s="42"/>
      <c r="BR1789" s="42"/>
      <c r="BS1789" s="42"/>
      <c r="BT1789" s="42"/>
      <c r="BU1789" s="42"/>
      <c r="BV1789" s="42"/>
      <c r="BW1789" s="42"/>
      <c r="BX1789" s="42"/>
      <c r="BY1789" s="42"/>
      <c r="BZ1789" s="42"/>
      <c r="CA1789" s="42"/>
      <c r="CB1789" s="42"/>
      <c r="CC1789" s="42"/>
      <c r="CD1789" s="42"/>
      <c r="CE1789" s="42"/>
      <c r="CF1789" s="42"/>
      <c r="CG1789" s="42"/>
      <c r="CH1789" s="42"/>
      <c r="CI1789" s="42"/>
      <c r="CJ1789" s="42"/>
      <c r="CK1789" s="42"/>
      <c r="CL1789" s="42"/>
      <c r="CM1789" s="42"/>
      <c r="CN1789" s="42"/>
      <c r="CO1789" s="42"/>
      <c r="CP1789" s="42"/>
      <c r="CQ1789" s="42"/>
      <c r="CR1789" s="42"/>
      <c r="CS1789" s="42"/>
      <c r="CT1789" s="42"/>
      <c r="CU1789" s="42"/>
      <c r="CV1789" s="42"/>
    </row>
    <row r="1790" spans="1:100" x14ac:dyDescent="0.45">
      <c r="A1790" s="42"/>
      <c r="B1790" s="42"/>
      <c r="C1790" s="42"/>
      <c r="D1790" s="42"/>
      <c r="E1790" s="42"/>
      <c r="F1790" s="42"/>
      <c r="G1790" s="42"/>
      <c r="H1790" s="42"/>
      <c r="I1790" s="42"/>
      <c r="J1790" s="42"/>
      <c r="K1790" s="42"/>
      <c r="L1790" s="42"/>
      <c r="M1790" s="42"/>
      <c r="N1790" s="42"/>
      <c r="O1790" s="42"/>
      <c r="P1790" s="42"/>
      <c r="Q1790" s="42"/>
      <c r="R1790" s="42"/>
      <c r="S1790" s="42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S1790" s="42"/>
      <c r="AT1790" s="42"/>
      <c r="AU1790" s="42"/>
      <c r="AV1790" s="42"/>
      <c r="AW1790" s="42"/>
      <c r="AX1790" s="42"/>
      <c r="AY1790" s="42"/>
      <c r="AZ1790" s="42"/>
      <c r="BA1790" s="42"/>
      <c r="BB1790" s="42"/>
      <c r="BC1790" s="42"/>
      <c r="BD1790" s="42"/>
      <c r="BE1790" s="42"/>
      <c r="BF1790" s="42"/>
      <c r="BG1790" s="42"/>
      <c r="BH1790" s="42"/>
      <c r="BI1790" s="42"/>
      <c r="BJ1790" s="42"/>
      <c r="BK1790" s="42"/>
      <c r="BL1790" s="42"/>
      <c r="BM1790" s="42"/>
      <c r="BN1790" s="42"/>
      <c r="BO1790" s="42"/>
      <c r="BP1790" s="42"/>
      <c r="BQ1790" s="42"/>
      <c r="BR1790" s="42"/>
      <c r="BS1790" s="42"/>
      <c r="BT1790" s="42"/>
      <c r="BU1790" s="42"/>
      <c r="BV1790" s="42"/>
      <c r="BW1790" s="42"/>
      <c r="BX1790" s="42"/>
      <c r="BY1790" s="42"/>
      <c r="BZ1790" s="42"/>
      <c r="CA1790" s="42"/>
      <c r="CB1790" s="42"/>
      <c r="CC1790" s="42"/>
      <c r="CD1790" s="42"/>
      <c r="CE1790" s="42"/>
      <c r="CF1790" s="42"/>
      <c r="CG1790" s="42"/>
      <c r="CH1790" s="42"/>
      <c r="CI1790" s="42"/>
      <c r="CJ1790" s="42"/>
      <c r="CK1790" s="42"/>
      <c r="CL1790" s="42"/>
      <c r="CM1790" s="42"/>
      <c r="CN1790" s="42"/>
      <c r="CO1790" s="42"/>
      <c r="CP1790" s="42"/>
      <c r="CQ1790" s="42"/>
      <c r="CR1790" s="42"/>
      <c r="CS1790" s="42"/>
      <c r="CT1790" s="42"/>
      <c r="CU1790" s="42"/>
      <c r="CV1790" s="42"/>
    </row>
    <row r="1791" spans="1:100" x14ac:dyDescent="0.45">
      <c r="A1791" s="42"/>
      <c r="B1791" s="42"/>
      <c r="C1791" s="42"/>
      <c r="D1791" s="42"/>
      <c r="E1791" s="42"/>
      <c r="F1791" s="42"/>
      <c r="G1791" s="42"/>
      <c r="H1791" s="42"/>
      <c r="I1791" s="42"/>
      <c r="J1791" s="42"/>
      <c r="K1791" s="42"/>
      <c r="L1791" s="42"/>
      <c r="M1791" s="42"/>
      <c r="N1791" s="42"/>
      <c r="O1791" s="42"/>
      <c r="P1791" s="42"/>
      <c r="Q1791" s="42"/>
      <c r="R1791" s="42"/>
      <c r="S1791" s="42"/>
      <c r="T1791" s="42"/>
      <c r="U1791" s="42"/>
      <c r="V1791" s="42"/>
      <c r="W1791" s="42"/>
      <c r="X1791" s="42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S1791" s="42"/>
      <c r="AT1791" s="42"/>
      <c r="AU1791" s="42"/>
      <c r="AV1791" s="42"/>
      <c r="AW1791" s="42"/>
      <c r="AX1791" s="42"/>
      <c r="AY1791" s="42"/>
      <c r="AZ1791" s="42"/>
      <c r="BA1791" s="42"/>
      <c r="BB1791" s="42"/>
      <c r="BC1791" s="42"/>
      <c r="BD1791" s="42"/>
      <c r="BE1791" s="42"/>
      <c r="BF1791" s="42"/>
      <c r="BG1791" s="42"/>
      <c r="BH1791" s="42"/>
      <c r="BI1791" s="42"/>
      <c r="BJ1791" s="42"/>
      <c r="BK1791" s="42"/>
      <c r="BL1791" s="42"/>
      <c r="BM1791" s="42"/>
      <c r="BN1791" s="42"/>
      <c r="BO1791" s="42"/>
      <c r="BP1791" s="42"/>
      <c r="BQ1791" s="42"/>
      <c r="BR1791" s="42"/>
      <c r="BS1791" s="42"/>
      <c r="BT1791" s="42"/>
      <c r="BU1791" s="42"/>
      <c r="BV1791" s="42"/>
      <c r="BW1791" s="42"/>
      <c r="BX1791" s="42"/>
      <c r="BY1791" s="42"/>
      <c r="BZ1791" s="42"/>
      <c r="CA1791" s="42"/>
      <c r="CB1791" s="42"/>
      <c r="CC1791" s="42"/>
      <c r="CD1791" s="42"/>
      <c r="CE1791" s="42"/>
      <c r="CF1791" s="42"/>
      <c r="CG1791" s="42"/>
      <c r="CH1791" s="42"/>
      <c r="CI1791" s="42"/>
      <c r="CJ1791" s="42"/>
      <c r="CK1791" s="42"/>
      <c r="CL1791" s="42"/>
      <c r="CM1791" s="42"/>
      <c r="CN1791" s="42"/>
      <c r="CO1791" s="42"/>
      <c r="CP1791" s="42"/>
      <c r="CQ1791" s="42"/>
      <c r="CR1791" s="42"/>
      <c r="CS1791" s="42"/>
      <c r="CT1791" s="42"/>
      <c r="CU1791" s="42"/>
      <c r="CV1791" s="42"/>
    </row>
    <row r="1792" spans="1:100" x14ac:dyDescent="0.45">
      <c r="A1792" s="42"/>
      <c r="B1792" s="42"/>
      <c r="C1792" s="42"/>
      <c r="D1792" s="42"/>
      <c r="E1792" s="42"/>
      <c r="F1792" s="42"/>
      <c r="G1792" s="42"/>
      <c r="H1792" s="42"/>
      <c r="I1792" s="42"/>
      <c r="J1792" s="42"/>
      <c r="K1792" s="42"/>
      <c r="L1792" s="42"/>
      <c r="M1792" s="42"/>
      <c r="N1792" s="42"/>
      <c r="O1792" s="42"/>
      <c r="P1792" s="42"/>
      <c r="Q1792" s="42"/>
      <c r="R1792" s="42"/>
      <c r="S1792" s="42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S1792" s="42"/>
      <c r="AT1792" s="42"/>
      <c r="AU1792" s="42"/>
      <c r="AV1792" s="42"/>
      <c r="AW1792" s="42"/>
      <c r="AX1792" s="42"/>
      <c r="AY1792" s="42"/>
      <c r="AZ1792" s="42"/>
      <c r="BA1792" s="42"/>
      <c r="BB1792" s="42"/>
      <c r="BC1792" s="42"/>
      <c r="BD1792" s="42"/>
      <c r="BE1792" s="42"/>
      <c r="BF1792" s="42"/>
      <c r="BG1792" s="42"/>
      <c r="BH1792" s="42"/>
      <c r="BI1792" s="42"/>
      <c r="BJ1792" s="42"/>
      <c r="BK1792" s="42"/>
      <c r="BL1792" s="42"/>
      <c r="BM1792" s="42"/>
      <c r="BN1792" s="42"/>
      <c r="BO1792" s="42"/>
      <c r="BP1792" s="42"/>
      <c r="BQ1792" s="42"/>
      <c r="BR1792" s="42"/>
      <c r="BS1792" s="42"/>
      <c r="BT1792" s="42"/>
      <c r="BU1792" s="42"/>
      <c r="BV1792" s="42"/>
      <c r="BW1792" s="42"/>
      <c r="BX1792" s="42"/>
      <c r="BY1792" s="42"/>
      <c r="BZ1792" s="42"/>
      <c r="CA1792" s="42"/>
      <c r="CB1792" s="42"/>
      <c r="CC1792" s="42"/>
      <c r="CD1792" s="42"/>
      <c r="CE1792" s="42"/>
      <c r="CF1792" s="42"/>
      <c r="CG1792" s="42"/>
      <c r="CH1792" s="42"/>
      <c r="CI1792" s="42"/>
      <c r="CJ1792" s="42"/>
      <c r="CK1792" s="42"/>
      <c r="CL1792" s="42"/>
      <c r="CM1792" s="42"/>
      <c r="CN1792" s="42"/>
      <c r="CO1792" s="42"/>
      <c r="CP1792" s="42"/>
      <c r="CQ1792" s="42"/>
      <c r="CR1792" s="42"/>
      <c r="CS1792" s="42"/>
      <c r="CT1792" s="42"/>
      <c r="CU1792" s="42"/>
      <c r="CV1792" s="42"/>
    </row>
    <row r="1793" spans="1:100" x14ac:dyDescent="0.45">
      <c r="A1793" s="42"/>
      <c r="B1793" s="42"/>
      <c r="C1793" s="42"/>
      <c r="D1793" s="42"/>
      <c r="E1793" s="42"/>
      <c r="F1793" s="42"/>
      <c r="G1793" s="42"/>
      <c r="H1793" s="42"/>
      <c r="I1793" s="42"/>
      <c r="J1793" s="42"/>
      <c r="K1793" s="42"/>
      <c r="L1793" s="42"/>
      <c r="M1793" s="42"/>
      <c r="N1793" s="42"/>
      <c r="O1793" s="42"/>
      <c r="P1793" s="42"/>
      <c r="Q1793" s="42"/>
      <c r="R1793" s="42"/>
      <c r="S1793" s="42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S1793" s="42"/>
      <c r="AT1793" s="42"/>
      <c r="AU1793" s="42"/>
      <c r="AV1793" s="42"/>
      <c r="AW1793" s="42"/>
      <c r="AX1793" s="42"/>
      <c r="AY1793" s="42"/>
      <c r="AZ1793" s="42"/>
      <c r="BA1793" s="42"/>
      <c r="BB1793" s="42"/>
      <c r="BC1793" s="42"/>
      <c r="BD1793" s="42"/>
      <c r="BE1793" s="42"/>
      <c r="BF1793" s="42"/>
      <c r="BG1793" s="42"/>
      <c r="BH1793" s="42"/>
      <c r="BI1793" s="42"/>
      <c r="BJ1793" s="42"/>
      <c r="BK1793" s="42"/>
      <c r="BL1793" s="42"/>
      <c r="BM1793" s="42"/>
      <c r="BN1793" s="42"/>
      <c r="BO1793" s="42"/>
      <c r="BP1793" s="42"/>
      <c r="BQ1793" s="42"/>
      <c r="BR1793" s="42"/>
      <c r="BS1793" s="42"/>
      <c r="BT1793" s="42"/>
      <c r="BU1793" s="42"/>
      <c r="BV1793" s="42"/>
      <c r="BW1793" s="42"/>
      <c r="BX1793" s="42"/>
      <c r="BY1793" s="42"/>
      <c r="BZ1793" s="42"/>
      <c r="CA1793" s="42"/>
      <c r="CB1793" s="42"/>
      <c r="CC1793" s="42"/>
      <c r="CD1793" s="42"/>
      <c r="CE1793" s="42"/>
      <c r="CF1793" s="42"/>
      <c r="CG1793" s="42"/>
      <c r="CH1793" s="42"/>
      <c r="CI1793" s="42"/>
      <c r="CJ1793" s="42"/>
      <c r="CK1793" s="42"/>
      <c r="CL1793" s="42"/>
      <c r="CM1793" s="42"/>
      <c r="CN1793" s="42"/>
      <c r="CO1793" s="42"/>
      <c r="CP1793" s="42"/>
      <c r="CQ1793" s="42"/>
      <c r="CR1793" s="42"/>
      <c r="CS1793" s="42"/>
      <c r="CT1793" s="42"/>
      <c r="CU1793" s="42"/>
      <c r="CV1793" s="42"/>
    </row>
    <row r="1794" spans="1:100" x14ac:dyDescent="0.45">
      <c r="A1794" s="42"/>
      <c r="B1794" s="42"/>
      <c r="C1794" s="42"/>
      <c r="D1794" s="42"/>
      <c r="E1794" s="42"/>
      <c r="F1794" s="42"/>
      <c r="G1794" s="42"/>
      <c r="H1794" s="42"/>
      <c r="I1794" s="42"/>
      <c r="J1794" s="42"/>
      <c r="K1794" s="42"/>
      <c r="L1794" s="42"/>
      <c r="M1794" s="42"/>
      <c r="N1794" s="42"/>
      <c r="O1794" s="42"/>
      <c r="P1794" s="42"/>
      <c r="Q1794" s="42"/>
      <c r="R1794" s="42"/>
      <c r="S1794" s="42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S1794" s="42"/>
      <c r="AT1794" s="42"/>
      <c r="AU1794" s="42"/>
      <c r="AV1794" s="42"/>
      <c r="AW1794" s="42"/>
      <c r="AX1794" s="42"/>
      <c r="AY1794" s="42"/>
      <c r="AZ1794" s="42"/>
      <c r="BA1794" s="42"/>
      <c r="BB1794" s="42"/>
      <c r="BC1794" s="42"/>
      <c r="BD1794" s="42"/>
      <c r="BE1794" s="42"/>
      <c r="BF1794" s="42"/>
      <c r="BG1794" s="42"/>
      <c r="BH1794" s="42"/>
      <c r="BI1794" s="42"/>
      <c r="BJ1794" s="42"/>
      <c r="BK1794" s="42"/>
      <c r="BL1794" s="42"/>
      <c r="BM1794" s="42"/>
      <c r="BN1794" s="42"/>
      <c r="BO1794" s="42"/>
      <c r="BP1794" s="42"/>
      <c r="BQ1794" s="42"/>
      <c r="BR1794" s="42"/>
      <c r="BS1794" s="42"/>
      <c r="BT1794" s="42"/>
      <c r="BU1794" s="42"/>
      <c r="BV1794" s="42"/>
      <c r="BW1794" s="42"/>
      <c r="BX1794" s="42"/>
      <c r="BY1794" s="42"/>
      <c r="BZ1794" s="42"/>
      <c r="CA1794" s="42"/>
      <c r="CB1794" s="42"/>
      <c r="CC1794" s="42"/>
      <c r="CD1794" s="42"/>
      <c r="CE1794" s="42"/>
      <c r="CF1794" s="42"/>
      <c r="CG1794" s="42"/>
      <c r="CH1794" s="42"/>
      <c r="CI1794" s="42"/>
      <c r="CJ1794" s="42"/>
      <c r="CK1794" s="42"/>
      <c r="CL1794" s="42"/>
      <c r="CM1794" s="42"/>
      <c r="CN1794" s="42"/>
      <c r="CO1794" s="42"/>
      <c r="CP1794" s="42"/>
      <c r="CQ1794" s="42"/>
      <c r="CR1794" s="42"/>
      <c r="CS1794" s="42"/>
      <c r="CT1794" s="42"/>
      <c r="CU1794" s="42"/>
      <c r="CV1794" s="42"/>
    </row>
    <row r="1795" spans="1:100" x14ac:dyDescent="0.45">
      <c r="A1795" s="42"/>
      <c r="B1795" s="42"/>
      <c r="C1795" s="42"/>
      <c r="D1795" s="42"/>
      <c r="E1795" s="42"/>
      <c r="F1795" s="42"/>
      <c r="G1795" s="42"/>
      <c r="H1795" s="42"/>
      <c r="I1795" s="42"/>
      <c r="J1795" s="42"/>
      <c r="K1795" s="42"/>
      <c r="L1795" s="42"/>
      <c r="M1795" s="42"/>
      <c r="N1795" s="42"/>
      <c r="O1795" s="42"/>
      <c r="P1795" s="42"/>
      <c r="Q1795" s="42"/>
      <c r="R1795" s="42"/>
      <c r="S1795" s="42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H1795" s="42"/>
      <c r="BI1795" s="42"/>
      <c r="BJ1795" s="42"/>
      <c r="BK1795" s="42"/>
      <c r="BL1795" s="42"/>
      <c r="BM1795" s="42"/>
      <c r="BN1795" s="42"/>
      <c r="BO1795" s="42"/>
      <c r="BP1795" s="42"/>
      <c r="BQ1795" s="42"/>
      <c r="BR1795" s="42"/>
      <c r="BS1795" s="42"/>
      <c r="BT1795" s="42"/>
      <c r="BU1795" s="42"/>
      <c r="BV1795" s="42"/>
      <c r="BW1795" s="42"/>
      <c r="BX1795" s="42"/>
      <c r="BY1795" s="42"/>
      <c r="BZ1795" s="42"/>
      <c r="CA1795" s="42"/>
      <c r="CB1795" s="42"/>
      <c r="CC1795" s="42"/>
      <c r="CD1795" s="42"/>
      <c r="CE1795" s="42"/>
      <c r="CF1795" s="42"/>
      <c r="CG1795" s="42"/>
      <c r="CH1795" s="42"/>
      <c r="CI1795" s="42"/>
      <c r="CJ1795" s="42"/>
      <c r="CK1795" s="42"/>
      <c r="CL1795" s="42"/>
      <c r="CM1795" s="42"/>
      <c r="CN1795" s="42"/>
      <c r="CO1795" s="42"/>
      <c r="CP1795" s="42"/>
      <c r="CQ1795" s="42"/>
      <c r="CR1795" s="42"/>
      <c r="CS1795" s="42"/>
      <c r="CT1795" s="42"/>
      <c r="CU1795" s="42"/>
      <c r="CV1795" s="42"/>
    </row>
    <row r="1796" spans="1:100" x14ac:dyDescent="0.45">
      <c r="A1796" s="42"/>
      <c r="B1796" s="42"/>
      <c r="C1796" s="42"/>
      <c r="D1796" s="42"/>
      <c r="E1796" s="42"/>
      <c r="F1796" s="42"/>
      <c r="G1796" s="42"/>
      <c r="H1796" s="42"/>
      <c r="I1796" s="42"/>
      <c r="J1796" s="42"/>
      <c r="K1796" s="42"/>
      <c r="L1796" s="42"/>
      <c r="M1796" s="42"/>
      <c r="N1796" s="42"/>
      <c r="O1796" s="42"/>
      <c r="P1796" s="42"/>
      <c r="Q1796" s="42"/>
      <c r="R1796" s="42"/>
      <c r="S1796" s="42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S1796" s="42"/>
      <c r="AT1796" s="42"/>
      <c r="AU1796" s="42"/>
      <c r="AV1796" s="42"/>
      <c r="AW1796" s="42"/>
      <c r="AX1796" s="42"/>
      <c r="AY1796" s="42"/>
      <c r="AZ1796" s="42"/>
      <c r="BA1796" s="42"/>
      <c r="BB1796" s="42"/>
      <c r="BC1796" s="42"/>
      <c r="BD1796" s="42"/>
      <c r="BE1796" s="42"/>
      <c r="BF1796" s="42"/>
      <c r="BG1796" s="42"/>
      <c r="BH1796" s="42"/>
      <c r="BI1796" s="42"/>
      <c r="BJ1796" s="42"/>
      <c r="BK1796" s="42"/>
      <c r="BL1796" s="42"/>
      <c r="BM1796" s="42"/>
      <c r="BN1796" s="42"/>
      <c r="BO1796" s="42"/>
      <c r="BP1796" s="42"/>
      <c r="BQ1796" s="42"/>
      <c r="BR1796" s="42"/>
      <c r="BS1796" s="42"/>
      <c r="BT1796" s="42"/>
      <c r="BU1796" s="42"/>
      <c r="BV1796" s="42"/>
      <c r="BW1796" s="42"/>
      <c r="BX1796" s="42"/>
      <c r="BY1796" s="42"/>
      <c r="BZ1796" s="42"/>
      <c r="CA1796" s="42"/>
      <c r="CB1796" s="42"/>
      <c r="CC1796" s="42"/>
      <c r="CD1796" s="42"/>
      <c r="CE1796" s="42"/>
      <c r="CF1796" s="42"/>
      <c r="CG1796" s="42"/>
      <c r="CH1796" s="42"/>
      <c r="CI1796" s="42"/>
      <c r="CJ1796" s="42"/>
      <c r="CK1796" s="42"/>
      <c r="CL1796" s="42"/>
      <c r="CM1796" s="42"/>
      <c r="CN1796" s="42"/>
      <c r="CO1796" s="42"/>
      <c r="CP1796" s="42"/>
      <c r="CQ1796" s="42"/>
      <c r="CR1796" s="42"/>
      <c r="CS1796" s="42"/>
      <c r="CT1796" s="42"/>
      <c r="CU1796" s="42"/>
      <c r="CV1796" s="42"/>
    </row>
    <row r="1797" spans="1:100" x14ac:dyDescent="0.45">
      <c r="A1797" s="42"/>
      <c r="B1797" s="42"/>
      <c r="C1797" s="42"/>
      <c r="D1797" s="42"/>
      <c r="E1797" s="42"/>
      <c r="F1797" s="42"/>
      <c r="G1797" s="42"/>
      <c r="H1797" s="42"/>
      <c r="I1797" s="42"/>
      <c r="J1797" s="42"/>
      <c r="K1797" s="42"/>
      <c r="L1797" s="42"/>
      <c r="M1797" s="42"/>
      <c r="N1797" s="42"/>
      <c r="O1797" s="42"/>
      <c r="P1797" s="42"/>
      <c r="Q1797" s="42"/>
      <c r="R1797" s="42"/>
      <c r="S1797" s="42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S1797" s="42"/>
      <c r="AT1797" s="42"/>
      <c r="AU1797" s="42"/>
      <c r="AV1797" s="42"/>
      <c r="AW1797" s="42"/>
      <c r="AX1797" s="42"/>
      <c r="AY1797" s="42"/>
      <c r="AZ1797" s="42"/>
      <c r="BA1797" s="42"/>
      <c r="BB1797" s="42"/>
      <c r="BC1797" s="42"/>
      <c r="BD1797" s="42"/>
      <c r="BE1797" s="42"/>
      <c r="BF1797" s="42"/>
      <c r="BG1797" s="42"/>
      <c r="BH1797" s="42"/>
      <c r="BI1797" s="42"/>
      <c r="BJ1797" s="42"/>
      <c r="BK1797" s="42"/>
      <c r="BL1797" s="42"/>
      <c r="BM1797" s="42"/>
      <c r="BN1797" s="42"/>
      <c r="BO1797" s="42"/>
      <c r="BP1797" s="42"/>
      <c r="BQ1797" s="42"/>
      <c r="BR1797" s="42"/>
      <c r="BS1797" s="42"/>
      <c r="BT1797" s="42"/>
      <c r="BU1797" s="42"/>
      <c r="BV1797" s="42"/>
      <c r="BW1797" s="42"/>
      <c r="BX1797" s="42"/>
      <c r="BY1797" s="42"/>
      <c r="BZ1797" s="42"/>
      <c r="CA1797" s="42"/>
      <c r="CB1797" s="42"/>
      <c r="CC1797" s="42"/>
      <c r="CD1797" s="42"/>
      <c r="CE1797" s="42"/>
      <c r="CF1797" s="42"/>
      <c r="CG1797" s="42"/>
      <c r="CH1797" s="42"/>
      <c r="CI1797" s="42"/>
      <c r="CJ1797" s="42"/>
      <c r="CK1797" s="42"/>
      <c r="CL1797" s="42"/>
      <c r="CM1797" s="42"/>
      <c r="CN1797" s="42"/>
      <c r="CO1797" s="42"/>
      <c r="CP1797" s="42"/>
      <c r="CQ1797" s="42"/>
      <c r="CR1797" s="42"/>
      <c r="CS1797" s="42"/>
      <c r="CT1797" s="42"/>
      <c r="CU1797" s="42"/>
      <c r="CV1797" s="42"/>
    </row>
    <row r="1798" spans="1:100" x14ac:dyDescent="0.45">
      <c r="A1798" s="42"/>
      <c r="B1798" s="42"/>
      <c r="C1798" s="42"/>
      <c r="D1798" s="42"/>
      <c r="E1798" s="42"/>
      <c r="F1798" s="42"/>
      <c r="G1798" s="42"/>
      <c r="H1798" s="42"/>
      <c r="I1798" s="42"/>
      <c r="J1798" s="42"/>
      <c r="K1798" s="42"/>
      <c r="L1798" s="42"/>
      <c r="M1798" s="42"/>
      <c r="N1798" s="42"/>
      <c r="O1798" s="42"/>
      <c r="P1798" s="42"/>
      <c r="Q1798" s="42"/>
      <c r="R1798" s="42"/>
      <c r="S1798" s="42"/>
      <c r="T1798" s="42"/>
      <c r="U1798" s="42"/>
      <c r="V1798" s="42"/>
      <c r="W1798" s="42"/>
      <c r="X1798" s="42"/>
      <c r="Y1798" s="42"/>
      <c r="Z1798" s="42"/>
      <c r="AA1798" s="42"/>
      <c r="AB1798" s="42"/>
      <c r="AC1798" s="42"/>
      <c r="AD1798" s="42"/>
      <c r="AE1798" s="42"/>
      <c r="AF1798" s="42"/>
      <c r="AG1798" s="42"/>
      <c r="AH1798" s="42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S1798" s="42"/>
      <c r="AT1798" s="42"/>
      <c r="AU1798" s="42"/>
      <c r="AV1798" s="42"/>
      <c r="AW1798" s="42"/>
      <c r="AX1798" s="42"/>
      <c r="AY1798" s="42"/>
      <c r="AZ1798" s="42"/>
      <c r="BA1798" s="42"/>
      <c r="BB1798" s="42"/>
      <c r="BC1798" s="42"/>
      <c r="BD1798" s="42"/>
      <c r="BE1798" s="42"/>
      <c r="BF1798" s="42"/>
      <c r="BG1798" s="42"/>
      <c r="BH1798" s="42"/>
      <c r="BI1798" s="42"/>
      <c r="BJ1798" s="42"/>
      <c r="BK1798" s="42"/>
      <c r="BL1798" s="42"/>
      <c r="BM1798" s="42"/>
      <c r="BN1798" s="42"/>
      <c r="BO1798" s="42"/>
      <c r="BP1798" s="42"/>
      <c r="BQ1798" s="42"/>
      <c r="BR1798" s="42"/>
      <c r="BS1798" s="42"/>
      <c r="BT1798" s="42"/>
      <c r="BU1798" s="42"/>
      <c r="BV1798" s="42"/>
      <c r="BW1798" s="42"/>
      <c r="BX1798" s="42"/>
      <c r="BY1798" s="42"/>
      <c r="BZ1798" s="42"/>
      <c r="CA1798" s="42"/>
      <c r="CB1798" s="42"/>
      <c r="CC1798" s="42"/>
      <c r="CD1798" s="42"/>
      <c r="CE1798" s="42"/>
      <c r="CF1798" s="42"/>
      <c r="CG1798" s="42"/>
      <c r="CH1798" s="42"/>
      <c r="CI1798" s="42"/>
      <c r="CJ1798" s="42"/>
      <c r="CK1798" s="42"/>
      <c r="CL1798" s="42"/>
      <c r="CM1798" s="42"/>
      <c r="CN1798" s="42"/>
      <c r="CO1798" s="42"/>
      <c r="CP1798" s="42"/>
      <c r="CQ1798" s="42"/>
      <c r="CR1798" s="42"/>
      <c r="CS1798" s="42"/>
      <c r="CT1798" s="42"/>
      <c r="CU1798" s="42"/>
      <c r="CV1798" s="42"/>
    </row>
    <row r="1799" spans="1:100" x14ac:dyDescent="0.45">
      <c r="A1799" s="42"/>
      <c r="B1799" s="42"/>
      <c r="C1799" s="42"/>
      <c r="D1799" s="42"/>
      <c r="E1799" s="42"/>
      <c r="F1799" s="42"/>
      <c r="G1799" s="42"/>
      <c r="H1799" s="42"/>
      <c r="I1799" s="42"/>
      <c r="J1799" s="42"/>
      <c r="K1799" s="42"/>
      <c r="L1799" s="42"/>
      <c r="M1799" s="42"/>
      <c r="N1799" s="42"/>
      <c r="O1799" s="42"/>
      <c r="P1799" s="42"/>
      <c r="Q1799" s="42"/>
      <c r="R1799" s="42"/>
      <c r="S1799" s="42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S1799" s="42"/>
      <c r="AT1799" s="42"/>
      <c r="AU1799" s="42"/>
      <c r="AV1799" s="42"/>
      <c r="AW1799" s="42"/>
      <c r="AX1799" s="42"/>
      <c r="AY1799" s="42"/>
      <c r="AZ1799" s="42"/>
      <c r="BA1799" s="42"/>
      <c r="BB1799" s="42"/>
      <c r="BC1799" s="42"/>
      <c r="BD1799" s="42"/>
      <c r="BE1799" s="42"/>
      <c r="BF1799" s="42"/>
      <c r="BG1799" s="42"/>
      <c r="BH1799" s="42"/>
      <c r="BI1799" s="42"/>
      <c r="BJ1799" s="42"/>
      <c r="BK1799" s="42"/>
      <c r="BL1799" s="42"/>
      <c r="BM1799" s="42"/>
      <c r="BN1799" s="42"/>
      <c r="BO1799" s="42"/>
      <c r="BP1799" s="42"/>
      <c r="BQ1799" s="42"/>
      <c r="BR1799" s="42"/>
      <c r="BS1799" s="42"/>
      <c r="BT1799" s="42"/>
      <c r="BU1799" s="42"/>
      <c r="BV1799" s="42"/>
      <c r="BW1799" s="42"/>
      <c r="BX1799" s="42"/>
      <c r="BY1799" s="42"/>
      <c r="BZ1799" s="42"/>
      <c r="CA1799" s="42"/>
      <c r="CB1799" s="42"/>
      <c r="CC1799" s="42"/>
      <c r="CD1799" s="42"/>
      <c r="CE1799" s="42"/>
      <c r="CF1799" s="42"/>
      <c r="CG1799" s="42"/>
      <c r="CH1799" s="42"/>
      <c r="CI1799" s="42"/>
      <c r="CJ1799" s="42"/>
      <c r="CK1799" s="42"/>
      <c r="CL1799" s="42"/>
      <c r="CM1799" s="42"/>
      <c r="CN1799" s="42"/>
      <c r="CO1799" s="42"/>
      <c r="CP1799" s="42"/>
      <c r="CQ1799" s="42"/>
      <c r="CR1799" s="42"/>
      <c r="CS1799" s="42"/>
      <c r="CT1799" s="42"/>
      <c r="CU1799" s="42"/>
      <c r="CV1799" s="42"/>
    </row>
    <row r="1800" spans="1:100" x14ac:dyDescent="0.45">
      <c r="A1800" s="42"/>
      <c r="B1800" s="42"/>
      <c r="C1800" s="42"/>
      <c r="D1800" s="42"/>
      <c r="E1800" s="42"/>
      <c r="F1800" s="42"/>
      <c r="G1800" s="42"/>
      <c r="H1800" s="42"/>
      <c r="I1800" s="42"/>
      <c r="J1800" s="42"/>
      <c r="K1800" s="42"/>
      <c r="L1800" s="42"/>
      <c r="M1800" s="42"/>
      <c r="N1800" s="42"/>
      <c r="O1800" s="42"/>
      <c r="P1800" s="42"/>
      <c r="Q1800" s="42"/>
      <c r="R1800" s="42"/>
      <c r="S1800" s="42"/>
      <c r="T1800" s="42"/>
      <c r="U1800" s="42"/>
      <c r="V1800" s="42"/>
      <c r="W1800" s="42"/>
      <c r="X1800" s="42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S1800" s="42"/>
      <c r="AT1800" s="42"/>
      <c r="AU1800" s="42"/>
      <c r="AV1800" s="42"/>
      <c r="AW1800" s="42"/>
      <c r="AX1800" s="42"/>
      <c r="AY1800" s="42"/>
      <c r="AZ1800" s="42"/>
      <c r="BA1800" s="42"/>
      <c r="BB1800" s="42"/>
      <c r="BC1800" s="42"/>
      <c r="BD1800" s="42"/>
      <c r="BE1800" s="42"/>
      <c r="BF1800" s="42"/>
      <c r="BG1800" s="42"/>
      <c r="BH1800" s="42"/>
      <c r="BI1800" s="42"/>
      <c r="BJ1800" s="42"/>
      <c r="BK1800" s="42"/>
      <c r="BL1800" s="42"/>
      <c r="BM1800" s="42"/>
      <c r="BN1800" s="42"/>
      <c r="BO1800" s="42"/>
      <c r="BP1800" s="42"/>
      <c r="BQ1800" s="42"/>
      <c r="BR1800" s="42"/>
      <c r="BS1800" s="42"/>
      <c r="BT1800" s="42"/>
      <c r="BU1800" s="42"/>
      <c r="BV1800" s="42"/>
      <c r="BW1800" s="42"/>
      <c r="BX1800" s="42"/>
      <c r="BY1800" s="42"/>
      <c r="BZ1800" s="42"/>
      <c r="CA1800" s="42"/>
      <c r="CB1800" s="42"/>
      <c r="CC1800" s="42"/>
      <c r="CD1800" s="42"/>
      <c r="CE1800" s="42"/>
      <c r="CF1800" s="42"/>
      <c r="CG1800" s="42"/>
      <c r="CH1800" s="42"/>
      <c r="CI1800" s="42"/>
      <c r="CJ1800" s="42"/>
      <c r="CK1800" s="42"/>
      <c r="CL1800" s="42"/>
      <c r="CM1800" s="42"/>
      <c r="CN1800" s="42"/>
      <c r="CO1800" s="42"/>
      <c r="CP1800" s="42"/>
      <c r="CQ1800" s="42"/>
      <c r="CR1800" s="42"/>
      <c r="CS1800" s="42"/>
      <c r="CT1800" s="42"/>
      <c r="CU1800" s="42"/>
      <c r="CV1800" s="42"/>
    </row>
    <row r="1801" spans="1:100" x14ac:dyDescent="0.45">
      <c r="A1801" s="42"/>
      <c r="B1801" s="42"/>
      <c r="C1801" s="42"/>
      <c r="D1801" s="42"/>
      <c r="E1801" s="42"/>
      <c r="F1801" s="42"/>
      <c r="G1801" s="42"/>
      <c r="H1801" s="42"/>
      <c r="I1801" s="42"/>
      <c r="J1801" s="42"/>
      <c r="K1801" s="42"/>
      <c r="L1801" s="42"/>
      <c r="M1801" s="42"/>
      <c r="N1801" s="42"/>
      <c r="O1801" s="42"/>
      <c r="P1801" s="42"/>
      <c r="Q1801" s="42"/>
      <c r="R1801" s="42"/>
      <c r="S1801" s="42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S1801" s="42"/>
      <c r="AT1801" s="42"/>
      <c r="AU1801" s="42"/>
      <c r="AV1801" s="42"/>
      <c r="AW1801" s="42"/>
      <c r="AX1801" s="42"/>
      <c r="AY1801" s="42"/>
      <c r="AZ1801" s="42"/>
      <c r="BA1801" s="42"/>
      <c r="BB1801" s="42"/>
      <c r="BC1801" s="42"/>
      <c r="BD1801" s="42"/>
      <c r="BE1801" s="42"/>
      <c r="BF1801" s="42"/>
      <c r="BG1801" s="42"/>
      <c r="BH1801" s="42"/>
      <c r="BI1801" s="42"/>
      <c r="BJ1801" s="42"/>
      <c r="BK1801" s="42"/>
      <c r="BL1801" s="42"/>
      <c r="BM1801" s="42"/>
      <c r="BN1801" s="42"/>
      <c r="BO1801" s="42"/>
      <c r="BP1801" s="42"/>
      <c r="BQ1801" s="42"/>
      <c r="BR1801" s="42"/>
      <c r="BS1801" s="42"/>
      <c r="BT1801" s="42"/>
      <c r="BU1801" s="42"/>
      <c r="BV1801" s="42"/>
      <c r="BW1801" s="42"/>
      <c r="BX1801" s="42"/>
      <c r="BY1801" s="42"/>
      <c r="BZ1801" s="42"/>
      <c r="CA1801" s="42"/>
      <c r="CB1801" s="42"/>
      <c r="CC1801" s="42"/>
      <c r="CD1801" s="42"/>
      <c r="CE1801" s="42"/>
      <c r="CF1801" s="42"/>
      <c r="CG1801" s="42"/>
      <c r="CH1801" s="42"/>
      <c r="CI1801" s="42"/>
      <c r="CJ1801" s="42"/>
      <c r="CK1801" s="42"/>
      <c r="CL1801" s="42"/>
      <c r="CM1801" s="42"/>
      <c r="CN1801" s="42"/>
      <c r="CO1801" s="42"/>
      <c r="CP1801" s="42"/>
      <c r="CQ1801" s="42"/>
      <c r="CR1801" s="42"/>
      <c r="CS1801" s="42"/>
      <c r="CT1801" s="42"/>
      <c r="CU1801" s="42"/>
      <c r="CV1801" s="42"/>
    </row>
    <row r="1802" spans="1:100" x14ac:dyDescent="0.45">
      <c r="A1802" s="42"/>
      <c r="B1802" s="42"/>
      <c r="C1802" s="42"/>
      <c r="D1802" s="42"/>
      <c r="E1802" s="42"/>
      <c r="F1802" s="42"/>
      <c r="G1802" s="42"/>
      <c r="H1802" s="42"/>
      <c r="I1802" s="42"/>
      <c r="J1802" s="42"/>
      <c r="K1802" s="42"/>
      <c r="L1802" s="42"/>
      <c r="M1802" s="42"/>
      <c r="N1802" s="42"/>
      <c r="O1802" s="42"/>
      <c r="P1802" s="42"/>
      <c r="Q1802" s="42"/>
      <c r="R1802" s="42"/>
      <c r="S1802" s="42"/>
      <c r="T1802" s="42"/>
      <c r="U1802" s="42"/>
      <c r="V1802" s="42"/>
      <c r="W1802" s="42"/>
      <c r="X1802" s="42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S1802" s="42"/>
      <c r="AT1802" s="42"/>
      <c r="AU1802" s="42"/>
      <c r="AV1802" s="42"/>
      <c r="AW1802" s="42"/>
      <c r="AX1802" s="42"/>
      <c r="AY1802" s="42"/>
      <c r="AZ1802" s="42"/>
      <c r="BA1802" s="42"/>
      <c r="BB1802" s="42"/>
      <c r="BC1802" s="42"/>
      <c r="BD1802" s="42"/>
      <c r="BE1802" s="42"/>
      <c r="BF1802" s="42"/>
      <c r="BG1802" s="42"/>
      <c r="BH1802" s="42"/>
      <c r="BI1802" s="42"/>
      <c r="BJ1802" s="42"/>
      <c r="BK1802" s="42"/>
      <c r="BL1802" s="42"/>
      <c r="BM1802" s="42"/>
      <c r="BN1802" s="42"/>
      <c r="BO1802" s="42"/>
      <c r="BP1802" s="42"/>
      <c r="BQ1802" s="42"/>
      <c r="BR1802" s="42"/>
      <c r="BS1802" s="42"/>
      <c r="BT1802" s="42"/>
      <c r="BU1802" s="42"/>
      <c r="BV1802" s="42"/>
      <c r="BW1802" s="42"/>
      <c r="BX1802" s="42"/>
      <c r="BY1802" s="42"/>
      <c r="BZ1802" s="42"/>
      <c r="CA1802" s="42"/>
      <c r="CB1802" s="42"/>
      <c r="CC1802" s="42"/>
      <c r="CD1802" s="42"/>
      <c r="CE1802" s="42"/>
      <c r="CF1802" s="42"/>
      <c r="CG1802" s="42"/>
      <c r="CH1802" s="42"/>
      <c r="CI1802" s="42"/>
      <c r="CJ1802" s="42"/>
      <c r="CK1802" s="42"/>
      <c r="CL1802" s="42"/>
      <c r="CM1802" s="42"/>
      <c r="CN1802" s="42"/>
      <c r="CO1802" s="42"/>
      <c r="CP1802" s="42"/>
      <c r="CQ1802" s="42"/>
      <c r="CR1802" s="42"/>
      <c r="CS1802" s="42"/>
      <c r="CT1802" s="42"/>
      <c r="CU1802" s="42"/>
      <c r="CV1802" s="42"/>
    </row>
    <row r="1803" spans="1:100" x14ac:dyDescent="0.45">
      <c r="A1803" s="42"/>
      <c r="B1803" s="42"/>
      <c r="C1803" s="42"/>
      <c r="D1803" s="42"/>
      <c r="E1803" s="42"/>
      <c r="F1803" s="42"/>
      <c r="G1803" s="42"/>
      <c r="H1803" s="42"/>
      <c r="I1803" s="42"/>
      <c r="J1803" s="42"/>
      <c r="K1803" s="42"/>
      <c r="L1803" s="42"/>
      <c r="M1803" s="42"/>
      <c r="N1803" s="42"/>
      <c r="O1803" s="42"/>
      <c r="P1803" s="42"/>
      <c r="Q1803" s="42"/>
      <c r="R1803" s="42"/>
      <c r="S1803" s="42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S1803" s="42"/>
      <c r="AT1803" s="42"/>
      <c r="AU1803" s="42"/>
      <c r="AV1803" s="42"/>
      <c r="AW1803" s="42"/>
      <c r="AX1803" s="42"/>
      <c r="AY1803" s="42"/>
      <c r="AZ1803" s="42"/>
      <c r="BA1803" s="42"/>
      <c r="BB1803" s="42"/>
      <c r="BC1803" s="42"/>
      <c r="BD1803" s="42"/>
      <c r="BE1803" s="42"/>
      <c r="BF1803" s="42"/>
      <c r="BG1803" s="42"/>
      <c r="BH1803" s="42"/>
      <c r="BI1803" s="42"/>
      <c r="BJ1803" s="42"/>
      <c r="BK1803" s="42"/>
      <c r="BL1803" s="42"/>
      <c r="BM1803" s="42"/>
      <c r="BN1803" s="42"/>
      <c r="BO1803" s="42"/>
      <c r="BP1803" s="42"/>
      <c r="BQ1803" s="42"/>
      <c r="BR1803" s="42"/>
      <c r="BS1803" s="42"/>
      <c r="BT1803" s="42"/>
      <c r="BU1803" s="42"/>
      <c r="BV1803" s="42"/>
      <c r="BW1803" s="42"/>
      <c r="BX1803" s="42"/>
      <c r="BY1803" s="42"/>
      <c r="BZ1803" s="42"/>
      <c r="CA1803" s="42"/>
      <c r="CB1803" s="42"/>
      <c r="CC1803" s="42"/>
      <c r="CD1803" s="42"/>
      <c r="CE1803" s="42"/>
      <c r="CF1803" s="42"/>
      <c r="CG1803" s="42"/>
      <c r="CH1803" s="42"/>
      <c r="CI1803" s="42"/>
      <c r="CJ1803" s="42"/>
      <c r="CK1803" s="42"/>
      <c r="CL1803" s="42"/>
      <c r="CM1803" s="42"/>
      <c r="CN1803" s="42"/>
      <c r="CO1803" s="42"/>
      <c r="CP1803" s="42"/>
      <c r="CQ1803" s="42"/>
      <c r="CR1803" s="42"/>
      <c r="CS1803" s="42"/>
      <c r="CT1803" s="42"/>
      <c r="CU1803" s="42"/>
      <c r="CV1803" s="42"/>
    </row>
    <row r="1804" spans="1:100" x14ac:dyDescent="0.45">
      <c r="A1804" s="42"/>
      <c r="B1804" s="42"/>
      <c r="C1804" s="42"/>
      <c r="D1804" s="42"/>
      <c r="E1804" s="42"/>
      <c r="F1804" s="42"/>
      <c r="G1804" s="42"/>
      <c r="H1804" s="42"/>
      <c r="I1804" s="42"/>
      <c r="J1804" s="42"/>
      <c r="K1804" s="42"/>
      <c r="L1804" s="42"/>
      <c r="M1804" s="42"/>
      <c r="N1804" s="42"/>
      <c r="O1804" s="42"/>
      <c r="P1804" s="42"/>
      <c r="Q1804" s="42"/>
      <c r="R1804" s="42"/>
      <c r="S1804" s="42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S1804" s="42"/>
      <c r="AT1804" s="42"/>
      <c r="AU1804" s="42"/>
      <c r="AV1804" s="42"/>
      <c r="AW1804" s="42"/>
      <c r="AX1804" s="42"/>
      <c r="AY1804" s="42"/>
      <c r="AZ1804" s="42"/>
      <c r="BA1804" s="42"/>
      <c r="BB1804" s="42"/>
      <c r="BC1804" s="42"/>
      <c r="BD1804" s="42"/>
      <c r="BE1804" s="42"/>
      <c r="BF1804" s="42"/>
      <c r="BG1804" s="42"/>
      <c r="BH1804" s="42"/>
      <c r="BI1804" s="42"/>
      <c r="BJ1804" s="42"/>
      <c r="BK1804" s="42"/>
      <c r="BL1804" s="42"/>
      <c r="BM1804" s="42"/>
      <c r="BN1804" s="42"/>
      <c r="BO1804" s="42"/>
      <c r="BP1804" s="42"/>
      <c r="BQ1804" s="42"/>
      <c r="BR1804" s="42"/>
      <c r="BS1804" s="42"/>
      <c r="BT1804" s="42"/>
      <c r="BU1804" s="42"/>
      <c r="BV1804" s="42"/>
      <c r="BW1804" s="42"/>
      <c r="BX1804" s="42"/>
      <c r="BY1804" s="42"/>
      <c r="BZ1804" s="42"/>
      <c r="CA1804" s="42"/>
      <c r="CB1804" s="42"/>
      <c r="CC1804" s="42"/>
      <c r="CD1804" s="42"/>
      <c r="CE1804" s="42"/>
      <c r="CF1804" s="42"/>
      <c r="CG1804" s="42"/>
      <c r="CH1804" s="42"/>
      <c r="CI1804" s="42"/>
      <c r="CJ1804" s="42"/>
      <c r="CK1804" s="42"/>
      <c r="CL1804" s="42"/>
      <c r="CM1804" s="42"/>
      <c r="CN1804" s="42"/>
      <c r="CO1804" s="42"/>
      <c r="CP1804" s="42"/>
      <c r="CQ1804" s="42"/>
      <c r="CR1804" s="42"/>
      <c r="CS1804" s="42"/>
      <c r="CT1804" s="42"/>
      <c r="CU1804" s="42"/>
      <c r="CV1804" s="42"/>
    </row>
    <row r="1805" spans="1:100" x14ac:dyDescent="0.45">
      <c r="A1805" s="42"/>
      <c r="B1805" s="42"/>
      <c r="C1805" s="42"/>
      <c r="D1805" s="42"/>
      <c r="E1805" s="42"/>
      <c r="F1805" s="42"/>
      <c r="G1805" s="42"/>
      <c r="H1805" s="42"/>
      <c r="I1805" s="42"/>
      <c r="J1805" s="42"/>
      <c r="K1805" s="42"/>
      <c r="L1805" s="42"/>
      <c r="M1805" s="42"/>
      <c r="N1805" s="42"/>
      <c r="O1805" s="42"/>
      <c r="P1805" s="42"/>
      <c r="Q1805" s="42"/>
      <c r="R1805" s="42"/>
      <c r="S1805" s="42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S1805" s="42"/>
      <c r="AT1805" s="42"/>
      <c r="AU1805" s="42"/>
      <c r="AV1805" s="42"/>
      <c r="AW1805" s="42"/>
      <c r="AX1805" s="42"/>
      <c r="AY1805" s="42"/>
      <c r="AZ1805" s="42"/>
      <c r="BA1805" s="42"/>
      <c r="BB1805" s="42"/>
      <c r="BC1805" s="42"/>
      <c r="BD1805" s="42"/>
      <c r="BE1805" s="42"/>
      <c r="BF1805" s="42"/>
      <c r="BG1805" s="42"/>
      <c r="BH1805" s="42"/>
      <c r="BI1805" s="42"/>
      <c r="BJ1805" s="42"/>
      <c r="BK1805" s="42"/>
      <c r="BL1805" s="42"/>
      <c r="BM1805" s="42"/>
      <c r="BN1805" s="42"/>
      <c r="BO1805" s="42"/>
      <c r="BP1805" s="42"/>
      <c r="BQ1805" s="42"/>
      <c r="BR1805" s="42"/>
      <c r="BS1805" s="42"/>
      <c r="BT1805" s="42"/>
      <c r="BU1805" s="42"/>
      <c r="BV1805" s="42"/>
      <c r="BW1805" s="42"/>
      <c r="BX1805" s="42"/>
      <c r="BY1805" s="42"/>
      <c r="BZ1805" s="42"/>
      <c r="CA1805" s="42"/>
      <c r="CB1805" s="42"/>
      <c r="CC1805" s="42"/>
      <c r="CD1805" s="42"/>
      <c r="CE1805" s="42"/>
      <c r="CF1805" s="42"/>
      <c r="CG1805" s="42"/>
      <c r="CH1805" s="42"/>
      <c r="CI1805" s="42"/>
      <c r="CJ1805" s="42"/>
      <c r="CK1805" s="42"/>
      <c r="CL1805" s="42"/>
      <c r="CM1805" s="42"/>
      <c r="CN1805" s="42"/>
      <c r="CO1805" s="42"/>
      <c r="CP1805" s="42"/>
      <c r="CQ1805" s="42"/>
      <c r="CR1805" s="42"/>
      <c r="CS1805" s="42"/>
      <c r="CT1805" s="42"/>
      <c r="CU1805" s="42"/>
      <c r="CV1805" s="42"/>
    </row>
    <row r="1806" spans="1:100" x14ac:dyDescent="0.45">
      <c r="A1806" s="42"/>
      <c r="B1806" s="42"/>
      <c r="C1806" s="42"/>
      <c r="D1806" s="42"/>
      <c r="E1806" s="42"/>
      <c r="F1806" s="42"/>
      <c r="G1806" s="42"/>
      <c r="H1806" s="42"/>
      <c r="I1806" s="42"/>
      <c r="J1806" s="42"/>
      <c r="K1806" s="42"/>
      <c r="L1806" s="42"/>
      <c r="M1806" s="42"/>
      <c r="N1806" s="42"/>
      <c r="O1806" s="42"/>
      <c r="P1806" s="42"/>
      <c r="Q1806" s="42"/>
      <c r="R1806" s="42"/>
      <c r="S1806" s="42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S1806" s="42"/>
      <c r="AT1806" s="42"/>
      <c r="AU1806" s="42"/>
      <c r="AV1806" s="42"/>
      <c r="AW1806" s="42"/>
      <c r="AX1806" s="42"/>
      <c r="AY1806" s="42"/>
      <c r="AZ1806" s="42"/>
      <c r="BA1806" s="42"/>
      <c r="BB1806" s="42"/>
      <c r="BC1806" s="42"/>
      <c r="BD1806" s="42"/>
      <c r="BE1806" s="42"/>
      <c r="BF1806" s="42"/>
      <c r="BG1806" s="42"/>
      <c r="BH1806" s="42"/>
      <c r="BI1806" s="42"/>
      <c r="BJ1806" s="42"/>
      <c r="BK1806" s="42"/>
      <c r="BL1806" s="42"/>
      <c r="BM1806" s="42"/>
      <c r="BN1806" s="42"/>
      <c r="BO1806" s="42"/>
      <c r="BP1806" s="42"/>
      <c r="BQ1806" s="42"/>
      <c r="BR1806" s="42"/>
      <c r="BS1806" s="42"/>
      <c r="BT1806" s="42"/>
      <c r="BU1806" s="42"/>
      <c r="BV1806" s="42"/>
      <c r="BW1806" s="42"/>
      <c r="BX1806" s="42"/>
      <c r="BY1806" s="42"/>
      <c r="BZ1806" s="42"/>
      <c r="CA1806" s="42"/>
      <c r="CB1806" s="42"/>
      <c r="CC1806" s="42"/>
      <c r="CD1806" s="42"/>
      <c r="CE1806" s="42"/>
      <c r="CF1806" s="42"/>
      <c r="CG1806" s="42"/>
      <c r="CH1806" s="42"/>
      <c r="CI1806" s="42"/>
      <c r="CJ1806" s="42"/>
      <c r="CK1806" s="42"/>
      <c r="CL1806" s="42"/>
      <c r="CM1806" s="42"/>
      <c r="CN1806" s="42"/>
      <c r="CO1806" s="42"/>
      <c r="CP1806" s="42"/>
      <c r="CQ1806" s="42"/>
      <c r="CR1806" s="42"/>
      <c r="CS1806" s="42"/>
      <c r="CT1806" s="42"/>
      <c r="CU1806" s="42"/>
      <c r="CV1806" s="42"/>
    </row>
    <row r="1807" spans="1:100" x14ac:dyDescent="0.45">
      <c r="A1807" s="42"/>
      <c r="B1807" s="42"/>
      <c r="C1807" s="42"/>
      <c r="D1807" s="42"/>
      <c r="E1807" s="42"/>
      <c r="F1807" s="42"/>
      <c r="G1807" s="42"/>
      <c r="H1807" s="42"/>
      <c r="I1807" s="42"/>
      <c r="J1807" s="42"/>
      <c r="K1807" s="42"/>
      <c r="L1807" s="42"/>
      <c r="M1807" s="42"/>
      <c r="N1807" s="42"/>
      <c r="O1807" s="42"/>
      <c r="P1807" s="42"/>
      <c r="Q1807" s="42"/>
      <c r="R1807" s="42"/>
      <c r="S1807" s="42"/>
      <c r="T1807" s="42"/>
      <c r="U1807" s="42"/>
      <c r="V1807" s="42"/>
      <c r="W1807" s="42"/>
      <c r="X1807" s="42"/>
      <c r="Y1807" s="42"/>
      <c r="Z1807" s="42"/>
      <c r="AA1807" s="42"/>
      <c r="AB1807" s="42"/>
      <c r="AC1807" s="42"/>
      <c r="AD1807" s="42"/>
      <c r="AE1807" s="42"/>
      <c r="AF1807" s="42"/>
      <c r="AG1807" s="42"/>
      <c r="AH1807" s="42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S1807" s="42"/>
      <c r="AT1807" s="42"/>
      <c r="AU1807" s="42"/>
      <c r="AV1807" s="42"/>
      <c r="AW1807" s="42"/>
      <c r="AX1807" s="42"/>
      <c r="AY1807" s="42"/>
      <c r="AZ1807" s="42"/>
      <c r="BA1807" s="42"/>
      <c r="BB1807" s="42"/>
      <c r="BC1807" s="42"/>
      <c r="BD1807" s="42"/>
      <c r="BE1807" s="42"/>
      <c r="BF1807" s="42"/>
      <c r="BG1807" s="42"/>
      <c r="BH1807" s="42"/>
      <c r="BI1807" s="42"/>
      <c r="BJ1807" s="42"/>
      <c r="BK1807" s="42"/>
      <c r="BL1807" s="42"/>
      <c r="BM1807" s="42"/>
      <c r="BN1807" s="42"/>
      <c r="BO1807" s="42"/>
      <c r="BP1807" s="42"/>
      <c r="BQ1807" s="42"/>
      <c r="BR1807" s="42"/>
      <c r="BS1807" s="42"/>
      <c r="BT1807" s="42"/>
      <c r="BU1807" s="42"/>
      <c r="BV1807" s="42"/>
      <c r="BW1807" s="42"/>
      <c r="BX1807" s="42"/>
      <c r="BY1807" s="42"/>
      <c r="BZ1807" s="42"/>
      <c r="CA1807" s="42"/>
      <c r="CB1807" s="42"/>
      <c r="CC1807" s="42"/>
      <c r="CD1807" s="42"/>
      <c r="CE1807" s="42"/>
      <c r="CF1807" s="42"/>
      <c r="CG1807" s="42"/>
      <c r="CH1807" s="42"/>
      <c r="CI1807" s="42"/>
      <c r="CJ1807" s="42"/>
      <c r="CK1807" s="42"/>
      <c r="CL1807" s="42"/>
      <c r="CM1807" s="42"/>
      <c r="CN1807" s="42"/>
      <c r="CO1807" s="42"/>
      <c r="CP1807" s="42"/>
      <c r="CQ1807" s="42"/>
      <c r="CR1807" s="42"/>
      <c r="CS1807" s="42"/>
      <c r="CT1807" s="42"/>
      <c r="CU1807" s="42"/>
      <c r="CV1807" s="42"/>
    </row>
    <row r="1808" spans="1:100" x14ac:dyDescent="0.45">
      <c r="A1808" s="42"/>
      <c r="B1808" s="42"/>
      <c r="C1808" s="42"/>
      <c r="D1808" s="42"/>
      <c r="E1808" s="42"/>
      <c r="F1808" s="42"/>
      <c r="G1808" s="42"/>
      <c r="H1808" s="42"/>
      <c r="I1808" s="42"/>
      <c r="J1808" s="42"/>
      <c r="K1808" s="42"/>
      <c r="L1808" s="42"/>
      <c r="M1808" s="42"/>
      <c r="N1808" s="42"/>
      <c r="O1808" s="42"/>
      <c r="P1808" s="42"/>
      <c r="Q1808" s="42"/>
      <c r="R1808" s="42"/>
      <c r="S1808" s="42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S1808" s="42"/>
      <c r="AT1808" s="42"/>
      <c r="AU1808" s="42"/>
      <c r="AV1808" s="42"/>
      <c r="AW1808" s="42"/>
      <c r="AX1808" s="42"/>
      <c r="AY1808" s="42"/>
      <c r="AZ1808" s="42"/>
      <c r="BA1808" s="42"/>
      <c r="BB1808" s="42"/>
      <c r="BC1808" s="42"/>
      <c r="BD1808" s="42"/>
      <c r="BE1808" s="42"/>
      <c r="BF1808" s="42"/>
      <c r="BG1808" s="42"/>
      <c r="BH1808" s="42"/>
      <c r="BI1808" s="42"/>
      <c r="BJ1808" s="42"/>
      <c r="BK1808" s="42"/>
      <c r="BL1808" s="42"/>
      <c r="BM1808" s="42"/>
      <c r="BN1808" s="42"/>
      <c r="BO1808" s="42"/>
      <c r="BP1808" s="42"/>
      <c r="BQ1808" s="42"/>
      <c r="BR1808" s="42"/>
      <c r="BS1808" s="42"/>
      <c r="BT1808" s="42"/>
      <c r="BU1808" s="42"/>
      <c r="BV1808" s="42"/>
      <c r="BW1808" s="42"/>
      <c r="BX1808" s="42"/>
      <c r="BY1808" s="42"/>
      <c r="BZ1808" s="42"/>
      <c r="CA1808" s="42"/>
      <c r="CB1808" s="42"/>
      <c r="CC1808" s="42"/>
      <c r="CD1808" s="42"/>
      <c r="CE1808" s="42"/>
      <c r="CF1808" s="42"/>
      <c r="CG1808" s="42"/>
      <c r="CH1808" s="42"/>
      <c r="CI1808" s="42"/>
      <c r="CJ1808" s="42"/>
      <c r="CK1808" s="42"/>
      <c r="CL1808" s="42"/>
      <c r="CM1808" s="42"/>
      <c r="CN1808" s="42"/>
      <c r="CO1808" s="42"/>
      <c r="CP1808" s="42"/>
      <c r="CQ1808" s="42"/>
      <c r="CR1808" s="42"/>
      <c r="CS1808" s="42"/>
      <c r="CT1808" s="42"/>
      <c r="CU1808" s="42"/>
      <c r="CV1808" s="42"/>
    </row>
    <row r="1809" spans="1:100" x14ac:dyDescent="0.45">
      <c r="A1809" s="42"/>
      <c r="B1809" s="42"/>
      <c r="C1809" s="42"/>
      <c r="D1809" s="42"/>
      <c r="E1809" s="42"/>
      <c r="F1809" s="42"/>
      <c r="G1809" s="42"/>
      <c r="H1809" s="42"/>
      <c r="I1809" s="42"/>
      <c r="J1809" s="42"/>
      <c r="K1809" s="42"/>
      <c r="L1809" s="42"/>
      <c r="M1809" s="42"/>
      <c r="N1809" s="42"/>
      <c r="O1809" s="42"/>
      <c r="P1809" s="42"/>
      <c r="Q1809" s="42"/>
      <c r="R1809" s="42"/>
      <c r="S1809" s="42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S1809" s="42"/>
      <c r="AT1809" s="42"/>
      <c r="AU1809" s="42"/>
      <c r="AV1809" s="42"/>
      <c r="AW1809" s="42"/>
      <c r="AX1809" s="42"/>
      <c r="AY1809" s="42"/>
      <c r="AZ1809" s="42"/>
      <c r="BA1809" s="42"/>
      <c r="BB1809" s="42"/>
      <c r="BC1809" s="42"/>
      <c r="BD1809" s="42"/>
      <c r="BE1809" s="42"/>
      <c r="BF1809" s="42"/>
      <c r="BG1809" s="42"/>
      <c r="BH1809" s="42"/>
      <c r="BI1809" s="42"/>
      <c r="BJ1809" s="42"/>
      <c r="BK1809" s="42"/>
      <c r="BL1809" s="42"/>
      <c r="BM1809" s="42"/>
      <c r="BN1809" s="42"/>
      <c r="BO1809" s="42"/>
      <c r="BP1809" s="42"/>
      <c r="BQ1809" s="42"/>
      <c r="BR1809" s="42"/>
      <c r="BS1809" s="42"/>
      <c r="BT1809" s="42"/>
      <c r="BU1809" s="42"/>
      <c r="BV1809" s="42"/>
      <c r="BW1809" s="42"/>
      <c r="BX1809" s="42"/>
      <c r="BY1809" s="42"/>
      <c r="BZ1809" s="42"/>
      <c r="CA1809" s="42"/>
      <c r="CB1809" s="42"/>
      <c r="CC1809" s="42"/>
      <c r="CD1809" s="42"/>
      <c r="CE1809" s="42"/>
      <c r="CF1809" s="42"/>
      <c r="CG1809" s="42"/>
      <c r="CH1809" s="42"/>
      <c r="CI1809" s="42"/>
      <c r="CJ1809" s="42"/>
      <c r="CK1809" s="42"/>
      <c r="CL1809" s="42"/>
      <c r="CM1809" s="42"/>
      <c r="CN1809" s="42"/>
      <c r="CO1809" s="42"/>
      <c r="CP1809" s="42"/>
      <c r="CQ1809" s="42"/>
      <c r="CR1809" s="42"/>
      <c r="CS1809" s="42"/>
      <c r="CT1809" s="42"/>
      <c r="CU1809" s="42"/>
      <c r="CV1809" s="42"/>
    </row>
    <row r="1810" spans="1:100" x14ac:dyDescent="0.45">
      <c r="A1810" s="42"/>
      <c r="B1810" s="42"/>
      <c r="C1810" s="42"/>
      <c r="D1810" s="42"/>
      <c r="E1810" s="42"/>
      <c r="F1810" s="42"/>
      <c r="G1810" s="42"/>
      <c r="H1810" s="42"/>
      <c r="I1810" s="42"/>
      <c r="J1810" s="42"/>
      <c r="K1810" s="42"/>
      <c r="L1810" s="42"/>
      <c r="M1810" s="42"/>
      <c r="N1810" s="42"/>
      <c r="O1810" s="42"/>
      <c r="P1810" s="42"/>
      <c r="Q1810" s="42"/>
      <c r="R1810" s="42"/>
      <c r="S1810" s="42"/>
      <c r="T1810" s="42"/>
      <c r="U1810" s="42"/>
      <c r="V1810" s="42"/>
      <c r="W1810" s="42"/>
      <c r="X1810" s="42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S1810" s="42"/>
      <c r="AT1810" s="42"/>
      <c r="AU1810" s="42"/>
      <c r="AV1810" s="42"/>
      <c r="AW1810" s="42"/>
      <c r="AX1810" s="42"/>
      <c r="AY1810" s="42"/>
      <c r="AZ1810" s="42"/>
      <c r="BA1810" s="42"/>
      <c r="BB1810" s="42"/>
      <c r="BC1810" s="42"/>
      <c r="BD1810" s="42"/>
      <c r="BE1810" s="42"/>
      <c r="BF1810" s="42"/>
      <c r="BG1810" s="42"/>
      <c r="BH1810" s="42"/>
      <c r="BI1810" s="42"/>
      <c r="BJ1810" s="42"/>
      <c r="BK1810" s="42"/>
      <c r="BL1810" s="42"/>
      <c r="BM1810" s="42"/>
      <c r="BN1810" s="42"/>
      <c r="BO1810" s="42"/>
      <c r="BP1810" s="42"/>
      <c r="BQ1810" s="42"/>
      <c r="BR1810" s="42"/>
      <c r="BS1810" s="42"/>
      <c r="BT1810" s="42"/>
      <c r="BU1810" s="42"/>
      <c r="BV1810" s="42"/>
      <c r="BW1810" s="42"/>
      <c r="BX1810" s="42"/>
      <c r="BY1810" s="42"/>
      <c r="BZ1810" s="42"/>
      <c r="CA1810" s="42"/>
      <c r="CB1810" s="42"/>
      <c r="CC1810" s="42"/>
      <c r="CD1810" s="42"/>
      <c r="CE1810" s="42"/>
      <c r="CF1810" s="42"/>
      <c r="CG1810" s="42"/>
      <c r="CH1810" s="42"/>
      <c r="CI1810" s="42"/>
      <c r="CJ1810" s="42"/>
      <c r="CK1810" s="42"/>
      <c r="CL1810" s="42"/>
      <c r="CM1810" s="42"/>
      <c r="CN1810" s="42"/>
      <c r="CO1810" s="42"/>
      <c r="CP1810" s="42"/>
      <c r="CQ1810" s="42"/>
      <c r="CR1810" s="42"/>
      <c r="CS1810" s="42"/>
      <c r="CT1810" s="42"/>
      <c r="CU1810" s="42"/>
      <c r="CV1810" s="42"/>
    </row>
    <row r="1811" spans="1:100" x14ac:dyDescent="0.45">
      <c r="A1811" s="42"/>
      <c r="B1811" s="42"/>
      <c r="C1811" s="42"/>
      <c r="D1811" s="42"/>
      <c r="E1811" s="42"/>
      <c r="F1811" s="42"/>
      <c r="G1811" s="42"/>
      <c r="H1811" s="42"/>
      <c r="I1811" s="42"/>
      <c r="J1811" s="42"/>
      <c r="K1811" s="42"/>
      <c r="L1811" s="42"/>
      <c r="M1811" s="42"/>
      <c r="N1811" s="42"/>
      <c r="O1811" s="42"/>
      <c r="P1811" s="42"/>
      <c r="Q1811" s="42"/>
      <c r="R1811" s="42"/>
      <c r="S1811" s="42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S1811" s="42"/>
      <c r="AT1811" s="42"/>
      <c r="AU1811" s="42"/>
      <c r="AV1811" s="42"/>
      <c r="AW1811" s="42"/>
      <c r="AX1811" s="42"/>
      <c r="AY1811" s="42"/>
      <c r="AZ1811" s="42"/>
      <c r="BA1811" s="42"/>
      <c r="BB1811" s="42"/>
      <c r="BC1811" s="42"/>
      <c r="BD1811" s="42"/>
      <c r="BE1811" s="42"/>
      <c r="BF1811" s="42"/>
      <c r="BG1811" s="42"/>
      <c r="BH1811" s="42"/>
      <c r="BI1811" s="42"/>
      <c r="BJ1811" s="42"/>
      <c r="BK1811" s="42"/>
      <c r="BL1811" s="42"/>
      <c r="BM1811" s="42"/>
      <c r="BN1811" s="42"/>
      <c r="BO1811" s="42"/>
      <c r="BP1811" s="42"/>
      <c r="BQ1811" s="42"/>
      <c r="BR1811" s="42"/>
      <c r="BS1811" s="42"/>
      <c r="BT1811" s="42"/>
      <c r="BU1811" s="42"/>
      <c r="BV1811" s="42"/>
      <c r="BW1811" s="42"/>
      <c r="BX1811" s="42"/>
      <c r="BY1811" s="42"/>
      <c r="BZ1811" s="42"/>
      <c r="CA1811" s="42"/>
      <c r="CB1811" s="42"/>
      <c r="CC1811" s="42"/>
      <c r="CD1811" s="42"/>
      <c r="CE1811" s="42"/>
      <c r="CF1811" s="42"/>
      <c r="CG1811" s="42"/>
      <c r="CH1811" s="42"/>
      <c r="CI1811" s="42"/>
      <c r="CJ1811" s="42"/>
      <c r="CK1811" s="42"/>
      <c r="CL1811" s="42"/>
      <c r="CM1811" s="42"/>
      <c r="CN1811" s="42"/>
      <c r="CO1811" s="42"/>
      <c r="CP1811" s="42"/>
      <c r="CQ1811" s="42"/>
      <c r="CR1811" s="42"/>
      <c r="CS1811" s="42"/>
      <c r="CT1811" s="42"/>
      <c r="CU1811" s="42"/>
      <c r="CV1811" s="42"/>
    </row>
    <row r="1812" spans="1:100" x14ac:dyDescent="0.45">
      <c r="A1812" s="42"/>
      <c r="B1812" s="42"/>
      <c r="C1812" s="42"/>
      <c r="D1812" s="42"/>
      <c r="E1812" s="42"/>
      <c r="F1812" s="42"/>
      <c r="G1812" s="42"/>
      <c r="H1812" s="42"/>
      <c r="I1812" s="42"/>
      <c r="J1812" s="42"/>
      <c r="K1812" s="42"/>
      <c r="L1812" s="42"/>
      <c r="M1812" s="42"/>
      <c r="N1812" s="42"/>
      <c r="O1812" s="42"/>
      <c r="P1812" s="42"/>
      <c r="Q1812" s="42"/>
      <c r="R1812" s="42"/>
      <c r="S1812" s="42"/>
      <c r="T1812" s="42"/>
      <c r="U1812" s="42"/>
      <c r="V1812" s="42"/>
      <c r="W1812" s="42"/>
      <c r="X1812" s="42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S1812" s="42"/>
      <c r="AT1812" s="42"/>
      <c r="AU1812" s="42"/>
      <c r="AV1812" s="42"/>
      <c r="AW1812" s="42"/>
      <c r="AX1812" s="42"/>
      <c r="AY1812" s="42"/>
      <c r="AZ1812" s="42"/>
      <c r="BA1812" s="42"/>
      <c r="BB1812" s="42"/>
      <c r="BC1812" s="42"/>
      <c r="BD1812" s="42"/>
      <c r="BE1812" s="42"/>
      <c r="BF1812" s="42"/>
      <c r="BG1812" s="42"/>
      <c r="BH1812" s="42"/>
      <c r="BI1812" s="42"/>
      <c r="BJ1812" s="42"/>
      <c r="BK1812" s="42"/>
      <c r="BL1812" s="42"/>
      <c r="BM1812" s="42"/>
      <c r="BN1812" s="42"/>
      <c r="BO1812" s="42"/>
      <c r="BP1812" s="42"/>
      <c r="BQ1812" s="42"/>
      <c r="BR1812" s="42"/>
      <c r="BS1812" s="42"/>
      <c r="BT1812" s="42"/>
      <c r="BU1812" s="42"/>
      <c r="BV1812" s="42"/>
      <c r="BW1812" s="42"/>
      <c r="BX1812" s="42"/>
      <c r="BY1812" s="42"/>
      <c r="BZ1812" s="42"/>
      <c r="CA1812" s="42"/>
      <c r="CB1812" s="42"/>
      <c r="CC1812" s="42"/>
      <c r="CD1812" s="42"/>
      <c r="CE1812" s="42"/>
      <c r="CF1812" s="42"/>
      <c r="CG1812" s="42"/>
      <c r="CH1812" s="42"/>
      <c r="CI1812" s="42"/>
      <c r="CJ1812" s="42"/>
      <c r="CK1812" s="42"/>
      <c r="CL1812" s="42"/>
      <c r="CM1812" s="42"/>
      <c r="CN1812" s="42"/>
      <c r="CO1812" s="42"/>
      <c r="CP1812" s="42"/>
      <c r="CQ1812" s="42"/>
      <c r="CR1812" s="42"/>
      <c r="CS1812" s="42"/>
      <c r="CT1812" s="42"/>
      <c r="CU1812" s="42"/>
      <c r="CV1812" s="42"/>
    </row>
    <row r="1813" spans="1:100" x14ac:dyDescent="0.45">
      <c r="A1813" s="42"/>
      <c r="B1813" s="42"/>
      <c r="C1813" s="42"/>
      <c r="D1813" s="42"/>
      <c r="E1813" s="42"/>
      <c r="F1813" s="42"/>
      <c r="G1813" s="42"/>
      <c r="H1813" s="42"/>
      <c r="I1813" s="42"/>
      <c r="J1813" s="42"/>
      <c r="K1813" s="42"/>
      <c r="L1813" s="42"/>
      <c r="M1813" s="42"/>
      <c r="N1813" s="42"/>
      <c r="O1813" s="42"/>
      <c r="P1813" s="42"/>
      <c r="Q1813" s="42"/>
      <c r="R1813" s="42"/>
      <c r="S1813" s="42"/>
      <c r="T1813" s="42"/>
      <c r="U1813" s="42"/>
      <c r="V1813" s="42"/>
      <c r="W1813" s="42"/>
      <c r="X1813" s="42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S1813" s="42"/>
      <c r="AT1813" s="42"/>
      <c r="AU1813" s="42"/>
      <c r="AV1813" s="42"/>
      <c r="AW1813" s="42"/>
      <c r="AX1813" s="42"/>
      <c r="AY1813" s="42"/>
      <c r="AZ1813" s="42"/>
      <c r="BA1813" s="42"/>
      <c r="BB1813" s="42"/>
      <c r="BC1813" s="42"/>
      <c r="BD1813" s="42"/>
      <c r="BE1813" s="42"/>
      <c r="BF1813" s="42"/>
      <c r="BG1813" s="42"/>
      <c r="BH1813" s="42"/>
      <c r="BI1813" s="42"/>
      <c r="BJ1813" s="42"/>
      <c r="BK1813" s="42"/>
      <c r="BL1813" s="42"/>
      <c r="BM1813" s="42"/>
      <c r="BN1813" s="42"/>
      <c r="BO1813" s="42"/>
      <c r="BP1813" s="42"/>
      <c r="BQ1813" s="42"/>
      <c r="BR1813" s="42"/>
      <c r="BS1813" s="42"/>
      <c r="BT1813" s="42"/>
      <c r="BU1813" s="42"/>
      <c r="BV1813" s="42"/>
      <c r="BW1813" s="42"/>
      <c r="BX1813" s="42"/>
      <c r="BY1813" s="42"/>
      <c r="BZ1813" s="42"/>
      <c r="CA1813" s="42"/>
      <c r="CB1813" s="42"/>
      <c r="CC1813" s="42"/>
      <c r="CD1813" s="42"/>
      <c r="CE1813" s="42"/>
      <c r="CF1813" s="42"/>
      <c r="CG1813" s="42"/>
      <c r="CH1813" s="42"/>
      <c r="CI1813" s="42"/>
      <c r="CJ1813" s="42"/>
      <c r="CK1813" s="42"/>
      <c r="CL1813" s="42"/>
      <c r="CM1813" s="42"/>
      <c r="CN1813" s="42"/>
      <c r="CO1813" s="42"/>
      <c r="CP1813" s="42"/>
      <c r="CQ1813" s="42"/>
      <c r="CR1813" s="42"/>
      <c r="CS1813" s="42"/>
      <c r="CT1813" s="42"/>
      <c r="CU1813" s="42"/>
      <c r="CV1813" s="42"/>
    </row>
    <row r="1814" spans="1:100" x14ac:dyDescent="0.45">
      <c r="A1814" s="42"/>
      <c r="B1814" s="42"/>
      <c r="C1814" s="42"/>
      <c r="D1814" s="42"/>
      <c r="E1814" s="42"/>
      <c r="F1814" s="42"/>
      <c r="G1814" s="42"/>
      <c r="H1814" s="42"/>
      <c r="I1814" s="42"/>
      <c r="J1814" s="42"/>
      <c r="K1814" s="42"/>
      <c r="L1814" s="42"/>
      <c r="M1814" s="42"/>
      <c r="N1814" s="42"/>
      <c r="O1814" s="42"/>
      <c r="P1814" s="42"/>
      <c r="Q1814" s="42"/>
      <c r="R1814" s="42"/>
      <c r="S1814" s="42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S1814" s="42"/>
      <c r="AT1814" s="42"/>
      <c r="AU1814" s="42"/>
      <c r="AV1814" s="42"/>
      <c r="AW1814" s="42"/>
      <c r="AX1814" s="42"/>
      <c r="AY1814" s="42"/>
      <c r="AZ1814" s="42"/>
      <c r="BA1814" s="42"/>
      <c r="BB1814" s="42"/>
      <c r="BC1814" s="42"/>
      <c r="BD1814" s="42"/>
      <c r="BE1814" s="42"/>
      <c r="BF1814" s="42"/>
      <c r="BG1814" s="42"/>
      <c r="BH1814" s="42"/>
      <c r="BI1814" s="42"/>
      <c r="BJ1814" s="42"/>
      <c r="BK1814" s="42"/>
      <c r="BL1814" s="42"/>
      <c r="BM1814" s="42"/>
      <c r="BN1814" s="42"/>
      <c r="BO1814" s="42"/>
      <c r="BP1814" s="42"/>
      <c r="BQ1814" s="42"/>
      <c r="BR1814" s="42"/>
      <c r="BS1814" s="42"/>
      <c r="BT1814" s="42"/>
      <c r="BU1814" s="42"/>
      <c r="BV1814" s="42"/>
      <c r="BW1814" s="42"/>
      <c r="BX1814" s="42"/>
      <c r="BY1814" s="42"/>
      <c r="BZ1814" s="42"/>
      <c r="CA1814" s="42"/>
      <c r="CB1814" s="42"/>
      <c r="CC1814" s="42"/>
      <c r="CD1814" s="42"/>
      <c r="CE1814" s="42"/>
      <c r="CF1814" s="42"/>
      <c r="CG1814" s="42"/>
      <c r="CH1814" s="42"/>
      <c r="CI1814" s="42"/>
      <c r="CJ1814" s="42"/>
      <c r="CK1814" s="42"/>
      <c r="CL1814" s="42"/>
      <c r="CM1814" s="42"/>
      <c r="CN1814" s="42"/>
      <c r="CO1814" s="42"/>
      <c r="CP1814" s="42"/>
      <c r="CQ1814" s="42"/>
      <c r="CR1814" s="42"/>
      <c r="CS1814" s="42"/>
      <c r="CT1814" s="42"/>
      <c r="CU1814" s="42"/>
      <c r="CV1814" s="42"/>
    </row>
    <row r="1815" spans="1:100" x14ac:dyDescent="0.45">
      <c r="A1815" s="42"/>
      <c r="B1815" s="42"/>
      <c r="C1815" s="42"/>
      <c r="D1815" s="42"/>
      <c r="E1815" s="42"/>
      <c r="F1815" s="42"/>
      <c r="G1815" s="42"/>
      <c r="H1815" s="42"/>
      <c r="I1815" s="42"/>
      <c r="J1815" s="42"/>
      <c r="K1815" s="42"/>
      <c r="L1815" s="42"/>
      <c r="M1815" s="42"/>
      <c r="N1815" s="42"/>
      <c r="O1815" s="42"/>
      <c r="P1815" s="42"/>
      <c r="Q1815" s="42"/>
      <c r="R1815" s="42"/>
      <c r="S1815" s="42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H1815" s="42"/>
      <c r="BI1815" s="42"/>
      <c r="BJ1815" s="42"/>
      <c r="BK1815" s="42"/>
      <c r="BL1815" s="42"/>
      <c r="BM1815" s="42"/>
      <c r="BN1815" s="42"/>
      <c r="BO1815" s="42"/>
      <c r="BP1815" s="42"/>
      <c r="BQ1815" s="42"/>
      <c r="BR1815" s="42"/>
      <c r="BS1815" s="42"/>
      <c r="BT1815" s="42"/>
      <c r="BU1815" s="42"/>
      <c r="BV1815" s="42"/>
      <c r="BW1815" s="42"/>
      <c r="BX1815" s="42"/>
      <c r="BY1815" s="42"/>
      <c r="BZ1815" s="42"/>
      <c r="CA1815" s="42"/>
      <c r="CB1815" s="42"/>
      <c r="CC1815" s="42"/>
      <c r="CD1815" s="42"/>
      <c r="CE1815" s="42"/>
      <c r="CF1815" s="42"/>
      <c r="CG1815" s="42"/>
      <c r="CH1815" s="42"/>
      <c r="CI1815" s="42"/>
      <c r="CJ1815" s="42"/>
      <c r="CK1815" s="42"/>
      <c r="CL1815" s="42"/>
      <c r="CM1815" s="42"/>
      <c r="CN1815" s="42"/>
      <c r="CO1815" s="42"/>
      <c r="CP1815" s="42"/>
      <c r="CQ1815" s="42"/>
      <c r="CR1815" s="42"/>
      <c r="CS1815" s="42"/>
      <c r="CT1815" s="42"/>
      <c r="CU1815" s="42"/>
      <c r="CV1815" s="42"/>
    </row>
    <row r="1816" spans="1:100" x14ac:dyDescent="0.45">
      <c r="A1816" s="42"/>
      <c r="B1816" s="42"/>
      <c r="C1816" s="42"/>
      <c r="D1816" s="42"/>
      <c r="E1816" s="42"/>
      <c r="F1816" s="42"/>
      <c r="G1816" s="42"/>
      <c r="H1816" s="42"/>
      <c r="I1816" s="42"/>
      <c r="J1816" s="42"/>
      <c r="K1816" s="42"/>
      <c r="L1816" s="42"/>
      <c r="M1816" s="42"/>
      <c r="N1816" s="42"/>
      <c r="O1816" s="42"/>
      <c r="P1816" s="42"/>
      <c r="Q1816" s="42"/>
      <c r="R1816" s="42"/>
      <c r="S1816" s="42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S1816" s="42"/>
      <c r="AT1816" s="42"/>
      <c r="AU1816" s="42"/>
      <c r="AV1816" s="42"/>
      <c r="AW1816" s="42"/>
      <c r="AX1816" s="42"/>
      <c r="AY1816" s="42"/>
      <c r="AZ1816" s="42"/>
      <c r="BA1816" s="42"/>
      <c r="BB1816" s="42"/>
      <c r="BC1816" s="42"/>
      <c r="BD1816" s="42"/>
      <c r="BE1816" s="42"/>
      <c r="BF1816" s="42"/>
      <c r="BG1816" s="42"/>
      <c r="BH1816" s="42"/>
      <c r="BI1816" s="42"/>
      <c r="BJ1816" s="42"/>
      <c r="BK1816" s="42"/>
      <c r="BL1816" s="42"/>
      <c r="BM1816" s="42"/>
      <c r="BN1816" s="42"/>
      <c r="BO1816" s="42"/>
      <c r="BP1816" s="42"/>
      <c r="BQ1816" s="42"/>
      <c r="BR1816" s="42"/>
      <c r="BS1816" s="42"/>
      <c r="BT1816" s="42"/>
      <c r="BU1816" s="42"/>
      <c r="BV1816" s="42"/>
      <c r="BW1816" s="42"/>
      <c r="BX1816" s="42"/>
      <c r="BY1816" s="42"/>
      <c r="BZ1816" s="42"/>
      <c r="CA1816" s="42"/>
      <c r="CB1816" s="42"/>
      <c r="CC1816" s="42"/>
      <c r="CD1816" s="42"/>
      <c r="CE1816" s="42"/>
      <c r="CF1816" s="42"/>
      <c r="CG1816" s="42"/>
      <c r="CH1816" s="42"/>
      <c r="CI1816" s="42"/>
      <c r="CJ1816" s="42"/>
      <c r="CK1816" s="42"/>
      <c r="CL1816" s="42"/>
      <c r="CM1816" s="42"/>
      <c r="CN1816" s="42"/>
      <c r="CO1816" s="42"/>
      <c r="CP1816" s="42"/>
      <c r="CQ1816" s="42"/>
      <c r="CR1816" s="42"/>
      <c r="CS1816" s="42"/>
      <c r="CT1816" s="42"/>
      <c r="CU1816" s="42"/>
      <c r="CV1816" s="42"/>
    </row>
    <row r="1817" spans="1:100" x14ac:dyDescent="0.45">
      <c r="A1817" s="42"/>
      <c r="B1817" s="42"/>
      <c r="C1817" s="42"/>
      <c r="D1817" s="42"/>
      <c r="E1817" s="42"/>
      <c r="F1817" s="42"/>
      <c r="G1817" s="42"/>
      <c r="H1817" s="42"/>
      <c r="I1817" s="42"/>
      <c r="J1817" s="42"/>
      <c r="K1817" s="42"/>
      <c r="L1817" s="42"/>
      <c r="M1817" s="42"/>
      <c r="N1817" s="42"/>
      <c r="O1817" s="42"/>
      <c r="P1817" s="42"/>
      <c r="Q1817" s="42"/>
      <c r="R1817" s="42"/>
      <c r="S1817" s="42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S1817" s="42"/>
      <c r="AT1817" s="42"/>
      <c r="AU1817" s="42"/>
      <c r="AV1817" s="42"/>
      <c r="AW1817" s="42"/>
      <c r="AX1817" s="42"/>
      <c r="AY1817" s="42"/>
      <c r="AZ1817" s="42"/>
      <c r="BA1817" s="42"/>
      <c r="BB1817" s="42"/>
      <c r="BC1817" s="42"/>
      <c r="BD1817" s="42"/>
      <c r="BE1817" s="42"/>
      <c r="BF1817" s="42"/>
      <c r="BG1817" s="42"/>
      <c r="BH1817" s="42"/>
      <c r="BI1817" s="42"/>
      <c r="BJ1817" s="42"/>
      <c r="BK1817" s="42"/>
      <c r="BL1817" s="42"/>
      <c r="BM1817" s="42"/>
      <c r="BN1817" s="42"/>
      <c r="BO1817" s="42"/>
      <c r="BP1817" s="42"/>
      <c r="BQ1817" s="42"/>
      <c r="BR1817" s="42"/>
      <c r="BS1817" s="42"/>
      <c r="BT1817" s="42"/>
      <c r="BU1817" s="42"/>
      <c r="BV1817" s="42"/>
      <c r="BW1817" s="42"/>
      <c r="BX1817" s="42"/>
      <c r="BY1817" s="42"/>
      <c r="BZ1817" s="42"/>
      <c r="CA1817" s="42"/>
      <c r="CB1817" s="42"/>
      <c r="CC1817" s="42"/>
      <c r="CD1817" s="42"/>
      <c r="CE1817" s="42"/>
      <c r="CF1817" s="42"/>
      <c r="CG1817" s="42"/>
      <c r="CH1817" s="42"/>
      <c r="CI1817" s="42"/>
      <c r="CJ1817" s="42"/>
      <c r="CK1817" s="42"/>
      <c r="CL1817" s="42"/>
      <c r="CM1817" s="42"/>
      <c r="CN1817" s="42"/>
      <c r="CO1817" s="42"/>
      <c r="CP1817" s="42"/>
      <c r="CQ1817" s="42"/>
      <c r="CR1817" s="42"/>
      <c r="CS1817" s="42"/>
      <c r="CT1817" s="42"/>
      <c r="CU1817" s="42"/>
      <c r="CV1817" s="42"/>
    </row>
    <row r="1818" spans="1:100" x14ac:dyDescent="0.45">
      <c r="A1818" s="42"/>
      <c r="B1818" s="42"/>
      <c r="C1818" s="42"/>
      <c r="D1818" s="42"/>
      <c r="E1818" s="42"/>
      <c r="F1818" s="42"/>
      <c r="G1818" s="42"/>
      <c r="H1818" s="42"/>
      <c r="I1818" s="42"/>
      <c r="J1818" s="42"/>
      <c r="K1818" s="42"/>
      <c r="L1818" s="42"/>
      <c r="M1818" s="42"/>
      <c r="N1818" s="42"/>
      <c r="O1818" s="42"/>
      <c r="P1818" s="42"/>
      <c r="Q1818" s="42"/>
      <c r="R1818" s="42"/>
      <c r="S1818" s="42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H1818" s="42"/>
      <c r="BI1818" s="42"/>
      <c r="BJ1818" s="42"/>
      <c r="BK1818" s="42"/>
      <c r="BL1818" s="42"/>
      <c r="BM1818" s="42"/>
      <c r="BN1818" s="42"/>
      <c r="BO1818" s="42"/>
      <c r="BP1818" s="42"/>
      <c r="BQ1818" s="42"/>
      <c r="BR1818" s="42"/>
      <c r="BS1818" s="42"/>
      <c r="BT1818" s="42"/>
      <c r="BU1818" s="42"/>
      <c r="BV1818" s="42"/>
      <c r="BW1818" s="42"/>
      <c r="BX1818" s="42"/>
      <c r="BY1818" s="42"/>
      <c r="BZ1818" s="42"/>
      <c r="CA1818" s="42"/>
      <c r="CB1818" s="42"/>
      <c r="CC1818" s="42"/>
      <c r="CD1818" s="42"/>
      <c r="CE1818" s="42"/>
      <c r="CF1818" s="42"/>
      <c r="CG1818" s="42"/>
      <c r="CH1818" s="42"/>
      <c r="CI1818" s="42"/>
      <c r="CJ1818" s="42"/>
      <c r="CK1818" s="42"/>
      <c r="CL1818" s="42"/>
      <c r="CM1818" s="42"/>
      <c r="CN1818" s="42"/>
      <c r="CO1818" s="42"/>
      <c r="CP1818" s="42"/>
      <c r="CQ1818" s="42"/>
      <c r="CR1818" s="42"/>
      <c r="CS1818" s="42"/>
      <c r="CT1818" s="42"/>
      <c r="CU1818" s="42"/>
      <c r="CV1818" s="42"/>
    </row>
    <row r="1819" spans="1:100" x14ac:dyDescent="0.45">
      <c r="A1819" s="42"/>
      <c r="B1819" s="42"/>
      <c r="C1819" s="42"/>
      <c r="D1819" s="42"/>
      <c r="E1819" s="42"/>
      <c r="F1819" s="42"/>
      <c r="G1819" s="42"/>
      <c r="H1819" s="42"/>
      <c r="I1819" s="42"/>
      <c r="J1819" s="42"/>
      <c r="K1819" s="42"/>
      <c r="L1819" s="42"/>
      <c r="M1819" s="42"/>
      <c r="N1819" s="42"/>
      <c r="O1819" s="42"/>
      <c r="P1819" s="42"/>
      <c r="Q1819" s="42"/>
      <c r="R1819" s="42"/>
      <c r="S1819" s="42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S1819" s="42"/>
      <c r="AT1819" s="42"/>
      <c r="AU1819" s="42"/>
      <c r="AV1819" s="42"/>
      <c r="AW1819" s="42"/>
      <c r="AX1819" s="42"/>
      <c r="AY1819" s="42"/>
      <c r="AZ1819" s="42"/>
      <c r="BA1819" s="42"/>
      <c r="BB1819" s="42"/>
      <c r="BC1819" s="42"/>
      <c r="BD1819" s="42"/>
      <c r="BE1819" s="42"/>
      <c r="BF1819" s="42"/>
      <c r="BG1819" s="42"/>
      <c r="BH1819" s="42"/>
      <c r="BI1819" s="42"/>
      <c r="BJ1819" s="42"/>
      <c r="BK1819" s="42"/>
      <c r="BL1819" s="42"/>
      <c r="BM1819" s="42"/>
      <c r="BN1819" s="42"/>
      <c r="BO1819" s="42"/>
      <c r="BP1819" s="42"/>
      <c r="BQ1819" s="42"/>
      <c r="BR1819" s="42"/>
      <c r="BS1819" s="42"/>
      <c r="BT1819" s="42"/>
      <c r="BU1819" s="42"/>
      <c r="BV1819" s="42"/>
      <c r="BW1819" s="42"/>
      <c r="BX1819" s="42"/>
      <c r="BY1819" s="42"/>
      <c r="BZ1819" s="42"/>
      <c r="CA1819" s="42"/>
      <c r="CB1819" s="42"/>
      <c r="CC1819" s="42"/>
      <c r="CD1819" s="42"/>
      <c r="CE1819" s="42"/>
      <c r="CF1819" s="42"/>
      <c r="CG1819" s="42"/>
      <c r="CH1819" s="42"/>
      <c r="CI1819" s="42"/>
      <c r="CJ1819" s="42"/>
      <c r="CK1819" s="42"/>
      <c r="CL1819" s="42"/>
      <c r="CM1819" s="42"/>
      <c r="CN1819" s="42"/>
      <c r="CO1819" s="42"/>
      <c r="CP1819" s="42"/>
      <c r="CQ1819" s="42"/>
      <c r="CR1819" s="42"/>
      <c r="CS1819" s="42"/>
      <c r="CT1819" s="42"/>
      <c r="CU1819" s="42"/>
      <c r="CV1819" s="42"/>
    </row>
    <row r="1820" spans="1:100" x14ac:dyDescent="0.45">
      <c r="A1820" s="42"/>
      <c r="B1820" s="42"/>
      <c r="C1820" s="42"/>
      <c r="D1820" s="42"/>
      <c r="E1820" s="42"/>
      <c r="F1820" s="42"/>
      <c r="G1820" s="42"/>
      <c r="H1820" s="42"/>
      <c r="I1820" s="42"/>
      <c r="J1820" s="42"/>
      <c r="K1820" s="42"/>
      <c r="L1820" s="42"/>
      <c r="M1820" s="42"/>
      <c r="N1820" s="42"/>
      <c r="O1820" s="42"/>
      <c r="P1820" s="42"/>
      <c r="Q1820" s="42"/>
      <c r="R1820" s="42"/>
      <c r="S1820" s="42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S1820" s="42"/>
      <c r="AT1820" s="42"/>
      <c r="AU1820" s="42"/>
      <c r="AV1820" s="42"/>
      <c r="AW1820" s="42"/>
      <c r="AX1820" s="42"/>
      <c r="AY1820" s="42"/>
      <c r="AZ1820" s="42"/>
      <c r="BA1820" s="42"/>
      <c r="BB1820" s="42"/>
      <c r="BC1820" s="42"/>
      <c r="BD1820" s="42"/>
      <c r="BE1820" s="42"/>
      <c r="BF1820" s="42"/>
      <c r="BG1820" s="42"/>
      <c r="BH1820" s="42"/>
      <c r="BI1820" s="42"/>
      <c r="BJ1820" s="42"/>
      <c r="BK1820" s="42"/>
      <c r="BL1820" s="42"/>
      <c r="BM1820" s="42"/>
      <c r="BN1820" s="42"/>
      <c r="BO1820" s="42"/>
      <c r="BP1820" s="42"/>
      <c r="BQ1820" s="42"/>
      <c r="BR1820" s="42"/>
      <c r="BS1820" s="42"/>
      <c r="BT1820" s="42"/>
      <c r="BU1820" s="42"/>
      <c r="BV1820" s="42"/>
      <c r="BW1820" s="42"/>
      <c r="BX1820" s="42"/>
      <c r="BY1820" s="42"/>
      <c r="BZ1820" s="42"/>
      <c r="CA1820" s="42"/>
      <c r="CB1820" s="42"/>
      <c r="CC1820" s="42"/>
      <c r="CD1820" s="42"/>
      <c r="CE1820" s="42"/>
      <c r="CF1820" s="42"/>
      <c r="CG1820" s="42"/>
      <c r="CH1820" s="42"/>
      <c r="CI1820" s="42"/>
      <c r="CJ1820" s="42"/>
      <c r="CK1820" s="42"/>
      <c r="CL1820" s="42"/>
      <c r="CM1820" s="42"/>
      <c r="CN1820" s="42"/>
      <c r="CO1820" s="42"/>
      <c r="CP1820" s="42"/>
      <c r="CQ1820" s="42"/>
      <c r="CR1820" s="42"/>
      <c r="CS1820" s="42"/>
      <c r="CT1820" s="42"/>
      <c r="CU1820" s="42"/>
      <c r="CV1820" s="42"/>
    </row>
    <row r="1821" spans="1:100" x14ac:dyDescent="0.45">
      <c r="A1821" s="42"/>
      <c r="B1821" s="42"/>
      <c r="C1821" s="42"/>
      <c r="D1821" s="42"/>
      <c r="E1821" s="42"/>
      <c r="F1821" s="42"/>
      <c r="G1821" s="42"/>
      <c r="H1821" s="42"/>
      <c r="I1821" s="42"/>
      <c r="J1821" s="42"/>
      <c r="K1821" s="42"/>
      <c r="L1821" s="42"/>
      <c r="M1821" s="42"/>
      <c r="N1821" s="42"/>
      <c r="O1821" s="42"/>
      <c r="P1821" s="42"/>
      <c r="Q1821" s="42"/>
      <c r="R1821" s="42"/>
      <c r="S1821" s="42"/>
      <c r="T1821" s="42"/>
      <c r="U1821" s="42"/>
      <c r="V1821" s="42"/>
      <c r="W1821" s="42"/>
      <c r="X1821" s="42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S1821" s="42"/>
      <c r="AT1821" s="42"/>
      <c r="AU1821" s="42"/>
      <c r="AV1821" s="42"/>
      <c r="AW1821" s="42"/>
      <c r="AX1821" s="42"/>
      <c r="AY1821" s="42"/>
      <c r="AZ1821" s="42"/>
      <c r="BA1821" s="42"/>
      <c r="BB1821" s="42"/>
      <c r="BC1821" s="42"/>
      <c r="BD1821" s="42"/>
      <c r="BE1821" s="42"/>
      <c r="BF1821" s="42"/>
      <c r="BG1821" s="42"/>
      <c r="BH1821" s="42"/>
      <c r="BI1821" s="42"/>
      <c r="BJ1821" s="42"/>
      <c r="BK1821" s="42"/>
      <c r="BL1821" s="42"/>
      <c r="BM1821" s="42"/>
      <c r="BN1821" s="42"/>
      <c r="BO1821" s="42"/>
      <c r="BP1821" s="42"/>
      <c r="BQ1821" s="42"/>
      <c r="BR1821" s="42"/>
      <c r="BS1821" s="42"/>
      <c r="BT1821" s="42"/>
      <c r="BU1821" s="42"/>
      <c r="BV1821" s="42"/>
      <c r="BW1821" s="42"/>
      <c r="BX1821" s="42"/>
      <c r="BY1821" s="42"/>
      <c r="BZ1821" s="42"/>
      <c r="CA1821" s="42"/>
      <c r="CB1821" s="42"/>
      <c r="CC1821" s="42"/>
      <c r="CD1821" s="42"/>
      <c r="CE1821" s="42"/>
      <c r="CF1821" s="42"/>
      <c r="CG1821" s="42"/>
      <c r="CH1821" s="42"/>
      <c r="CI1821" s="42"/>
      <c r="CJ1821" s="42"/>
      <c r="CK1821" s="42"/>
      <c r="CL1821" s="42"/>
      <c r="CM1821" s="42"/>
      <c r="CN1821" s="42"/>
      <c r="CO1821" s="42"/>
      <c r="CP1821" s="42"/>
      <c r="CQ1821" s="42"/>
      <c r="CR1821" s="42"/>
      <c r="CS1821" s="42"/>
      <c r="CT1821" s="42"/>
      <c r="CU1821" s="42"/>
      <c r="CV1821" s="42"/>
    </row>
    <row r="1822" spans="1:100" x14ac:dyDescent="0.45">
      <c r="A1822" s="42"/>
      <c r="B1822" s="42"/>
      <c r="C1822" s="42"/>
      <c r="D1822" s="42"/>
      <c r="E1822" s="42"/>
      <c r="F1822" s="42"/>
      <c r="G1822" s="42"/>
      <c r="H1822" s="42"/>
      <c r="I1822" s="42"/>
      <c r="J1822" s="42"/>
      <c r="K1822" s="42"/>
      <c r="L1822" s="42"/>
      <c r="M1822" s="42"/>
      <c r="N1822" s="42"/>
      <c r="O1822" s="42"/>
      <c r="P1822" s="42"/>
      <c r="Q1822" s="42"/>
      <c r="R1822" s="42"/>
      <c r="S1822" s="42"/>
      <c r="T1822" s="42"/>
      <c r="U1822" s="42"/>
      <c r="V1822" s="42"/>
      <c r="W1822" s="42"/>
      <c r="X1822" s="42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S1822" s="42"/>
      <c r="AT1822" s="42"/>
      <c r="AU1822" s="42"/>
      <c r="AV1822" s="42"/>
      <c r="AW1822" s="42"/>
      <c r="AX1822" s="42"/>
      <c r="AY1822" s="42"/>
      <c r="AZ1822" s="42"/>
      <c r="BA1822" s="42"/>
      <c r="BB1822" s="42"/>
      <c r="BC1822" s="42"/>
      <c r="BD1822" s="42"/>
      <c r="BE1822" s="42"/>
      <c r="BF1822" s="42"/>
      <c r="BG1822" s="42"/>
      <c r="BH1822" s="42"/>
      <c r="BI1822" s="42"/>
      <c r="BJ1822" s="42"/>
      <c r="BK1822" s="42"/>
      <c r="BL1822" s="42"/>
      <c r="BM1822" s="42"/>
      <c r="BN1822" s="42"/>
      <c r="BO1822" s="42"/>
      <c r="BP1822" s="42"/>
      <c r="BQ1822" s="42"/>
      <c r="BR1822" s="42"/>
      <c r="BS1822" s="42"/>
      <c r="BT1822" s="42"/>
      <c r="BU1822" s="42"/>
      <c r="BV1822" s="42"/>
      <c r="BW1822" s="42"/>
      <c r="BX1822" s="42"/>
      <c r="BY1822" s="42"/>
      <c r="BZ1822" s="42"/>
      <c r="CA1822" s="42"/>
      <c r="CB1822" s="42"/>
      <c r="CC1822" s="42"/>
      <c r="CD1822" s="42"/>
      <c r="CE1822" s="42"/>
      <c r="CF1822" s="42"/>
      <c r="CG1822" s="42"/>
      <c r="CH1822" s="42"/>
      <c r="CI1822" s="42"/>
      <c r="CJ1822" s="42"/>
      <c r="CK1822" s="42"/>
      <c r="CL1822" s="42"/>
      <c r="CM1822" s="42"/>
      <c r="CN1822" s="42"/>
      <c r="CO1822" s="42"/>
      <c r="CP1822" s="42"/>
      <c r="CQ1822" s="42"/>
      <c r="CR1822" s="42"/>
      <c r="CS1822" s="42"/>
      <c r="CT1822" s="42"/>
      <c r="CU1822" s="42"/>
      <c r="CV1822" s="42"/>
    </row>
    <row r="1823" spans="1:100" x14ac:dyDescent="0.45">
      <c r="A1823" s="42"/>
      <c r="B1823" s="42"/>
      <c r="C1823" s="42"/>
      <c r="D1823" s="42"/>
      <c r="E1823" s="42"/>
      <c r="F1823" s="42"/>
      <c r="G1823" s="42"/>
      <c r="H1823" s="42"/>
      <c r="I1823" s="42"/>
      <c r="J1823" s="42"/>
      <c r="K1823" s="42"/>
      <c r="L1823" s="42"/>
      <c r="M1823" s="42"/>
      <c r="N1823" s="42"/>
      <c r="O1823" s="42"/>
      <c r="P1823" s="42"/>
      <c r="Q1823" s="42"/>
      <c r="R1823" s="42"/>
      <c r="S1823" s="42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S1823" s="42"/>
      <c r="AT1823" s="42"/>
      <c r="AU1823" s="42"/>
      <c r="AV1823" s="42"/>
      <c r="AW1823" s="42"/>
      <c r="AX1823" s="42"/>
      <c r="AY1823" s="42"/>
      <c r="AZ1823" s="42"/>
      <c r="BA1823" s="42"/>
      <c r="BB1823" s="42"/>
      <c r="BC1823" s="42"/>
      <c r="BD1823" s="42"/>
      <c r="BE1823" s="42"/>
      <c r="BF1823" s="42"/>
      <c r="BG1823" s="42"/>
      <c r="BH1823" s="42"/>
      <c r="BI1823" s="42"/>
      <c r="BJ1823" s="42"/>
      <c r="BK1823" s="42"/>
      <c r="BL1823" s="42"/>
      <c r="BM1823" s="42"/>
      <c r="BN1823" s="42"/>
      <c r="BO1823" s="42"/>
      <c r="BP1823" s="42"/>
      <c r="BQ1823" s="42"/>
      <c r="BR1823" s="42"/>
      <c r="BS1823" s="42"/>
      <c r="BT1823" s="42"/>
      <c r="BU1823" s="42"/>
      <c r="BV1823" s="42"/>
      <c r="BW1823" s="42"/>
      <c r="BX1823" s="42"/>
      <c r="BY1823" s="42"/>
      <c r="BZ1823" s="42"/>
      <c r="CA1823" s="42"/>
      <c r="CB1823" s="42"/>
      <c r="CC1823" s="42"/>
      <c r="CD1823" s="42"/>
      <c r="CE1823" s="42"/>
      <c r="CF1823" s="42"/>
      <c r="CG1823" s="42"/>
      <c r="CH1823" s="42"/>
      <c r="CI1823" s="42"/>
      <c r="CJ1823" s="42"/>
      <c r="CK1823" s="42"/>
      <c r="CL1823" s="42"/>
      <c r="CM1823" s="42"/>
      <c r="CN1823" s="42"/>
      <c r="CO1823" s="42"/>
      <c r="CP1823" s="42"/>
      <c r="CQ1823" s="42"/>
      <c r="CR1823" s="42"/>
      <c r="CS1823" s="42"/>
      <c r="CT1823" s="42"/>
      <c r="CU1823" s="42"/>
      <c r="CV1823" s="42"/>
    </row>
    <row r="1824" spans="1:100" x14ac:dyDescent="0.45">
      <c r="A1824" s="42"/>
      <c r="B1824" s="42"/>
      <c r="C1824" s="42"/>
      <c r="D1824" s="42"/>
      <c r="E1824" s="42"/>
      <c r="F1824" s="42"/>
      <c r="G1824" s="42"/>
      <c r="H1824" s="42"/>
      <c r="I1824" s="42"/>
      <c r="J1824" s="42"/>
      <c r="K1824" s="42"/>
      <c r="L1824" s="42"/>
      <c r="M1824" s="42"/>
      <c r="N1824" s="42"/>
      <c r="O1824" s="42"/>
      <c r="P1824" s="42"/>
      <c r="Q1824" s="42"/>
      <c r="R1824" s="42"/>
      <c r="S1824" s="42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S1824" s="42"/>
      <c r="AT1824" s="42"/>
      <c r="AU1824" s="42"/>
      <c r="AV1824" s="42"/>
      <c r="AW1824" s="42"/>
      <c r="AX1824" s="42"/>
      <c r="AY1824" s="42"/>
      <c r="AZ1824" s="42"/>
      <c r="BA1824" s="42"/>
      <c r="BB1824" s="42"/>
      <c r="BC1824" s="42"/>
      <c r="BD1824" s="42"/>
      <c r="BE1824" s="42"/>
      <c r="BF1824" s="42"/>
      <c r="BG1824" s="42"/>
      <c r="BH1824" s="42"/>
      <c r="BI1824" s="42"/>
      <c r="BJ1824" s="42"/>
      <c r="BK1824" s="42"/>
      <c r="BL1824" s="42"/>
      <c r="BM1824" s="42"/>
      <c r="BN1824" s="42"/>
      <c r="BO1824" s="42"/>
      <c r="BP1824" s="42"/>
      <c r="BQ1824" s="42"/>
      <c r="BR1824" s="42"/>
      <c r="BS1824" s="42"/>
      <c r="BT1824" s="42"/>
      <c r="BU1824" s="42"/>
      <c r="BV1824" s="42"/>
      <c r="BW1824" s="42"/>
      <c r="BX1824" s="42"/>
      <c r="BY1824" s="42"/>
      <c r="BZ1824" s="42"/>
      <c r="CA1824" s="42"/>
      <c r="CB1824" s="42"/>
      <c r="CC1824" s="42"/>
      <c r="CD1824" s="42"/>
      <c r="CE1824" s="42"/>
      <c r="CF1824" s="42"/>
      <c r="CG1824" s="42"/>
      <c r="CH1824" s="42"/>
      <c r="CI1824" s="42"/>
      <c r="CJ1824" s="42"/>
      <c r="CK1824" s="42"/>
      <c r="CL1824" s="42"/>
      <c r="CM1824" s="42"/>
      <c r="CN1824" s="42"/>
      <c r="CO1824" s="42"/>
      <c r="CP1824" s="42"/>
      <c r="CQ1824" s="42"/>
      <c r="CR1824" s="42"/>
      <c r="CS1824" s="42"/>
      <c r="CT1824" s="42"/>
      <c r="CU1824" s="42"/>
      <c r="CV1824" s="42"/>
    </row>
    <row r="1825" spans="1:100" x14ac:dyDescent="0.45">
      <c r="A1825" s="42"/>
      <c r="B1825" s="42"/>
      <c r="C1825" s="42"/>
      <c r="D1825" s="42"/>
      <c r="E1825" s="42"/>
      <c r="F1825" s="42"/>
      <c r="G1825" s="42"/>
      <c r="H1825" s="42"/>
      <c r="I1825" s="42"/>
      <c r="J1825" s="42"/>
      <c r="K1825" s="42"/>
      <c r="L1825" s="42"/>
      <c r="M1825" s="42"/>
      <c r="N1825" s="42"/>
      <c r="O1825" s="42"/>
      <c r="P1825" s="42"/>
      <c r="Q1825" s="42"/>
      <c r="R1825" s="42"/>
      <c r="S1825" s="42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S1825" s="42"/>
      <c r="AT1825" s="42"/>
      <c r="AU1825" s="42"/>
      <c r="AV1825" s="42"/>
      <c r="AW1825" s="42"/>
      <c r="AX1825" s="42"/>
      <c r="AY1825" s="42"/>
      <c r="AZ1825" s="42"/>
      <c r="BA1825" s="42"/>
      <c r="BB1825" s="42"/>
      <c r="BC1825" s="42"/>
      <c r="BD1825" s="42"/>
      <c r="BE1825" s="42"/>
      <c r="BF1825" s="42"/>
      <c r="BG1825" s="42"/>
      <c r="BH1825" s="42"/>
      <c r="BI1825" s="42"/>
      <c r="BJ1825" s="42"/>
      <c r="BK1825" s="42"/>
      <c r="BL1825" s="42"/>
      <c r="BM1825" s="42"/>
      <c r="BN1825" s="42"/>
      <c r="BO1825" s="42"/>
      <c r="BP1825" s="42"/>
      <c r="BQ1825" s="42"/>
      <c r="BR1825" s="42"/>
      <c r="BS1825" s="42"/>
      <c r="BT1825" s="42"/>
      <c r="BU1825" s="42"/>
      <c r="BV1825" s="42"/>
      <c r="BW1825" s="42"/>
      <c r="BX1825" s="42"/>
      <c r="BY1825" s="42"/>
      <c r="BZ1825" s="42"/>
      <c r="CA1825" s="42"/>
      <c r="CB1825" s="42"/>
      <c r="CC1825" s="42"/>
      <c r="CD1825" s="42"/>
      <c r="CE1825" s="42"/>
      <c r="CF1825" s="42"/>
      <c r="CG1825" s="42"/>
      <c r="CH1825" s="42"/>
      <c r="CI1825" s="42"/>
      <c r="CJ1825" s="42"/>
      <c r="CK1825" s="42"/>
      <c r="CL1825" s="42"/>
      <c r="CM1825" s="42"/>
      <c r="CN1825" s="42"/>
      <c r="CO1825" s="42"/>
      <c r="CP1825" s="42"/>
      <c r="CQ1825" s="42"/>
      <c r="CR1825" s="42"/>
      <c r="CS1825" s="42"/>
      <c r="CT1825" s="42"/>
      <c r="CU1825" s="42"/>
      <c r="CV1825" s="42"/>
    </row>
    <row r="1826" spans="1:100" x14ac:dyDescent="0.45">
      <c r="A1826" s="42"/>
      <c r="B1826" s="42"/>
      <c r="C1826" s="42"/>
      <c r="D1826" s="42"/>
      <c r="E1826" s="42"/>
      <c r="F1826" s="42"/>
      <c r="G1826" s="42"/>
      <c r="H1826" s="42"/>
      <c r="I1826" s="42"/>
      <c r="J1826" s="42"/>
      <c r="K1826" s="42"/>
      <c r="L1826" s="42"/>
      <c r="M1826" s="42"/>
      <c r="N1826" s="42"/>
      <c r="O1826" s="42"/>
      <c r="P1826" s="42"/>
      <c r="Q1826" s="42"/>
      <c r="R1826" s="42"/>
      <c r="S1826" s="42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S1826" s="42"/>
      <c r="AT1826" s="42"/>
      <c r="AU1826" s="42"/>
      <c r="AV1826" s="42"/>
      <c r="AW1826" s="42"/>
      <c r="AX1826" s="42"/>
      <c r="AY1826" s="42"/>
      <c r="AZ1826" s="42"/>
      <c r="BA1826" s="42"/>
      <c r="BB1826" s="42"/>
      <c r="BC1826" s="42"/>
      <c r="BD1826" s="42"/>
      <c r="BE1826" s="42"/>
      <c r="BF1826" s="42"/>
      <c r="BG1826" s="42"/>
      <c r="BH1826" s="42"/>
      <c r="BI1826" s="42"/>
      <c r="BJ1826" s="42"/>
      <c r="BK1826" s="42"/>
      <c r="BL1826" s="42"/>
      <c r="BM1826" s="42"/>
      <c r="BN1826" s="42"/>
      <c r="BO1826" s="42"/>
      <c r="BP1826" s="42"/>
      <c r="BQ1826" s="42"/>
      <c r="BR1826" s="42"/>
      <c r="BS1826" s="42"/>
      <c r="BT1826" s="42"/>
      <c r="BU1826" s="42"/>
      <c r="BV1826" s="42"/>
      <c r="BW1826" s="42"/>
      <c r="BX1826" s="42"/>
      <c r="BY1826" s="42"/>
      <c r="BZ1826" s="42"/>
      <c r="CA1826" s="42"/>
      <c r="CB1826" s="42"/>
      <c r="CC1826" s="42"/>
      <c r="CD1826" s="42"/>
      <c r="CE1826" s="42"/>
      <c r="CF1826" s="42"/>
      <c r="CG1826" s="42"/>
      <c r="CH1826" s="42"/>
      <c r="CI1826" s="42"/>
      <c r="CJ1826" s="42"/>
      <c r="CK1826" s="42"/>
      <c r="CL1826" s="42"/>
      <c r="CM1826" s="42"/>
      <c r="CN1826" s="42"/>
      <c r="CO1826" s="42"/>
      <c r="CP1826" s="42"/>
      <c r="CQ1826" s="42"/>
      <c r="CR1826" s="42"/>
      <c r="CS1826" s="42"/>
      <c r="CT1826" s="42"/>
      <c r="CU1826" s="42"/>
      <c r="CV1826" s="42"/>
    </row>
    <row r="1827" spans="1:100" x14ac:dyDescent="0.45">
      <c r="A1827" s="42"/>
      <c r="B1827" s="42"/>
      <c r="C1827" s="42"/>
      <c r="D1827" s="42"/>
      <c r="E1827" s="42"/>
      <c r="F1827" s="42"/>
      <c r="G1827" s="42"/>
      <c r="H1827" s="42"/>
      <c r="I1827" s="42"/>
      <c r="J1827" s="42"/>
      <c r="K1827" s="42"/>
      <c r="L1827" s="42"/>
      <c r="M1827" s="42"/>
      <c r="N1827" s="42"/>
      <c r="O1827" s="42"/>
      <c r="P1827" s="42"/>
      <c r="Q1827" s="42"/>
      <c r="R1827" s="42"/>
      <c r="S1827" s="42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S1827" s="42"/>
      <c r="AT1827" s="42"/>
      <c r="AU1827" s="42"/>
      <c r="AV1827" s="42"/>
      <c r="AW1827" s="42"/>
      <c r="AX1827" s="42"/>
      <c r="AY1827" s="42"/>
      <c r="AZ1827" s="42"/>
      <c r="BA1827" s="42"/>
      <c r="BB1827" s="42"/>
      <c r="BC1827" s="42"/>
      <c r="BD1827" s="42"/>
      <c r="BE1827" s="42"/>
      <c r="BF1827" s="42"/>
      <c r="BG1827" s="42"/>
      <c r="BH1827" s="42"/>
      <c r="BI1827" s="42"/>
      <c r="BJ1827" s="42"/>
      <c r="BK1827" s="42"/>
      <c r="BL1827" s="42"/>
      <c r="BM1827" s="42"/>
      <c r="BN1827" s="42"/>
      <c r="BO1827" s="42"/>
      <c r="BP1827" s="42"/>
      <c r="BQ1827" s="42"/>
      <c r="BR1827" s="42"/>
      <c r="BS1827" s="42"/>
      <c r="BT1827" s="42"/>
      <c r="BU1827" s="42"/>
      <c r="BV1827" s="42"/>
      <c r="BW1827" s="42"/>
      <c r="BX1827" s="42"/>
      <c r="BY1827" s="42"/>
      <c r="BZ1827" s="42"/>
      <c r="CA1827" s="42"/>
      <c r="CB1827" s="42"/>
      <c r="CC1827" s="42"/>
      <c r="CD1827" s="42"/>
      <c r="CE1827" s="42"/>
      <c r="CF1827" s="42"/>
      <c r="CG1827" s="42"/>
      <c r="CH1827" s="42"/>
      <c r="CI1827" s="42"/>
      <c r="CJ1827" s="42"/>
      <c r="CK1827" s="42"/>
      <c r="CL1827" s="42"/>
      <c r="CM1827" s="42"/>
      <c r="CN1827" s="42"/>
      <c r="CO1827" s="42"/>
      <c r="CP1827" s="42"/>
      <c r="CQ1827" s="42"/>
      <c r="CR1827" s="42"/>
      <c r="CS1827" s="42"/>
      <c r="CT1827" s="42"/>
      <c r="CU1827" s="42"/>
      <c r="CV1827" s="42"/>
    </row>
    <row r="1828" spans="1:100" x14ac:dyDescent="0.45">
      <c r="A1828" s="42"/>
      <c r="B1828" s="42"/>
      <c r="C1828" s="42"/>
      <c r="D1828" s="42"/>
      <c r="E1828" s="42"/>
      <c r="F1828" s="42"/>
      <c r="G1828" s="42"/>
      <c r="H1828" s="42"/>
      <c r="I1828" s="42"/>
      <c r="J1828" s="42"/>
      <c r="K1828" s="42"/>
      <c r="L1828" s="42"/>
      <c r="M1828" s="42"/>
      <c r="N1828" s="42"/>
      <c r="O1828" s="42"/>
      <c r="P1828" s="42"/>
      <c r="Q1828" s="42"/>
      <c r="R1828" s="42"/>
      <c r="S1828" s="42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S1828" s="42"/>
      <c r="AT1828" s="42"/>
      <c r="AU1828" s="42"/>
      <c r="AV1828" s="42"/>
      <c r="AW1828" s="42"/>
      <c r="AX1828" s="42"/>
      <c r="AY1828" s="42"/>
      <c r="AZ1828" s="42"/>
      <c r="BA1828" s="42"/>
      <c r="BB1828" s="42"/>
      <c r="BC1828" s="42"/>
      <c r="BD1828" s="42"/>
      <c r="BE1828" s="42"/>
      <c r="BF1828" s="42"/>
      <c r="BG1828" s="42"/>
      <c r="BH1828" s="42"/>
      <c r="BI1828" s="42"/>
      <c r="BJ1828" s="42"/>
      <c r="BK1828" s="42"/>
      <c r="BL1828" s="42"/>
      <c r="BM1828" s="42"/>
      <c r="BN1828" s="42"/>
      <c r="BO1828" s="42"/>
      <c r="BP1828" s="42"/>
      <c r="BQ1828" s="42"/>
      <c r="BR1828" s="42"/>
      <c r="BS1828" s="42"/>
      <c r="BT1828" s="42"/>
      <c r="BU1828" s="42"/>
      <c r="BV1828" s="42"/>
      <c r="BW1828" s="42"/>
      <c r="BX1828" s="42"/>
      <c r="BY1828" s="42"/>
      <c r="BZ1828" s="42"/>
      <c r="CA1828" s="42"/>
      <c r="CB1828" s="42"/>
      <c r="CC1828" s="42"/>
      <c r="CD1828" s="42"/>
      <c r="CE1828" s="42"/>
      <c r="CF1828" s="42"/>
      <c r="CG1828" s="42"/>
      <c r="CH1828" s="42"/>
      <c r="CI1828" s="42"/>
      <c r="CJ1828" s="42"/>
      <c r="CK1828" s="42"/>
      <c r="CL1828" s="42"/>
      <c r="CM1828" s="42"/>
      <c r="CN1828" s="42"/>
      <c r="CO1828" s="42"/>
      <c r="CP1828" s="42"/>
      <c r="CQ1828" s="42"/>
      <c r="CR1828" s="42"/>
      <c r="CS1828" s="42"/>
      <c r="CT1828" s="42"/>
      <c r="CU1828" s="42"/>
      <c r="CV1828" s="42"/>
    </row>
    <row r="1829" spans="1:100" x14ac:dyDescent="0.45">
      <c r="A1829" s="42"/>
      <c r="B1829" s="42"/>
      <c r="C1829" s="42"/>
      <c r="D1829" s="42"/>
      <c r="E1829" s="42"/>
      <c r="F1829" s="42"/>
      <c r="G1829" s="42"/>
      <c r="H1829" s="42"/>
      <c r="I1829" s="42"/>
      <c r="J1829" s="42"/>
      <c r="K1829" s="42"/>
      <c r="L1829" s="42"/>
      <c r="M1829" s="42"/>
      <c r="N1829" s="42"/>
      <c r="O1829" s="42"/>
      <c r="P1829" s="42"/>
      <c r="Q1829" s="42"/>
      <c r="R1829" s="42"/>
      <c r="S1829" s="42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S1829" s="42"/>
      <c r="AT1829" s="42"/>
      <c r="AU1829" s="42"/>
      <c r="AV1829" s="42"/>
      <c r="AW1829" s="42"/>
      <c r="AX1829" s="42"/>
      <c r="AY1829" s="42"/>
      <c r="AZ1829" s="42"/>
      <c r="BA1829" s="42"/>
      <c r="BB1829" s="42"/>
      <c r="BC1829" s="42"/>
      <c r="BD1829" s="42"/>
      <c r="BE1829" s="42"/>
      <c r="BF1829" s="42"/>
      <c r="BG1829" s="42"/>
      <c r="BH1829" s="42"/>
      <c r="BI1829" s="42"/>
      <c r="BJ1829" s="42"/>
      <c r="BK1829" s="42"/>
      <c r="BL1829" s="42"/>
      <c r="BM1829" s="42"/>
      <c r="BN1829" s="42"/>
      <c r="BO1829" s="42"/>
      <c r="BP1829" s="42"/>
      <c r="BQ1829" s="42"/>
      <c r="BR1829" s="42"/>
      <c r="BS1829" s="42"/>
      <c r="BT1829" s="42"/>
      <c r="BU1829" s="42"/>
      <c r="BV1829" s="42"/>
      <c r="BW1829" s="42"/>
      <c r="BX1829" s="42"/>
      <c r="BY1829" s="42"/>
      <c r="BZ1829" s="42"/>
      <c r="CA1829" s="42"/>
      <c r="CB1829" s="42"/>
      <c r="CC1829" s="42"/>
      <c r="CD1829" s="42"/>
      <c r="CE1829" s="42"/>
      <c r="CF1829" s="42"/>
      <c r="CG1829" s="42"/>
      <c r="CH1829" s="42"/>
      <c r="CI1829" s="42"/>
      <c r="CJ1829" s="42"/>
      <c r="CK1829" s="42"/>
      <c r="CL1829" s="42"/>
      <c r="CM1829" s="42"/>
      <c r="CN1829" s="42"/>
      <c r="CO1829" s="42"/>
      <c r="CP1829" s="42"/>
      <c r="CQ1829" s="42"/>
      <c r="CR1829" s="42"/>
      <c r="CS1829" s="42"/>
      <c r="CT1829" s="42"/>
      <c r="CU1829" s="42"/>
      <c r="CV1829" s="42"/>
    </row>
    <row r="1830" spans="1:100" x14ac:dyDescent="0.45">
      <c r="A1830" s="42"/>
      <c r="B1830" s="42"/>
      <c r="C1830" s="42"/>
      <c r="D1830" s="42"/>
      <c r="E1830" s="42"/>
      <c r="F1830" s="42"/>
      <c r="G1830" s="42"/>
      <c r="H1830" s="42"/>
      <c r="I1830" s="42"/>
      <c r="J1830" s="42"/>
      <c r="K1830" s="42"/>
      <c r="L1830" s="42"/>
      <c r="M1830" s="42"/>
      <c r="N1830" s="42"/>
      <c r="O1830" s="42"/>
      <c r="P1830" s="42"/>
      <c r="Q1830" s="42"/>
      <c r="R1830" s="42"/>
      <c r="S1830" s="42"/>
      <c r="T1830" s="42"/>
      <c r="U1830" s="42"/>
      <c r="V1830" s="42"/>
      <c r="W1830" s="42"/>
      <c r="X1830" s="42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S1830" s="42"/>
      <c r="AT1830" s="42"/>
      <c r="AU1830" s="42"/>
      <c r="AV1830" s="42"/>
      <c r="AW1830" s="42"/>
      <c r="AX1830" s="42"/>
      <c r="AY1830" s="42"/>
      <c r="AZ1830" s="42"/>
      <c r="BA1830" s="42"/>
      <c r="BB1830" s="42"/>
      <c r="BC1830" s="42"/>
      <c r="BD1830" s="42"/>
      <c r="BE1830" s="42"/>
      <c r="BF1830" s="42"/>
      <c r="BG1830" s="42"/>
      <c r="BH1830" s="42"/>
      <c r="BI1830" s="42"/>
      <c r="BJ1830" s="42"/>
      <c r="BK1830" s="42"/>
      <c r="BL1830" s="42"/>
      <c r="BM1830" s="42"/>
      <c r="BN1830" s="42"/>
      <c r="BO1830" s="42"/>
      <c r="BP1830" s="42"/>
      <c r="BQ1830" s="42"/>
      <c r="BR1830" s="42"/>
      <c r="BS1830" s="42"/>
      <c r="BT1830" s="42"/>
      <c r="BU1830" s="42"/>
      <c r="BV1830" s="42"/>
      <c r="BW1830" s="42"/>
      <c r="BX1830" s="42"/>
      <c r="BY1830" s="42"/>
      <c r="BZ1830" s="42"/>
      <c r="CA1830" s="42"/>
      <c r="CB1830" s="42"/>
      <c r="CC1830" s="42"/>
      <c r="CD1830" s="42"/>
      <c r="CE1830" s="42"/>
      <c r="CF1830" s="42"/>
      <c r="CG1830" s="42"/>
      <c r="CH1830" s="42"/>
      <c r="CI1830" s="42"/>
      <c r="CJ1830" s="42"/>
      <c r="CK1830" s="42"/>
      <c r="CL1830" s="42"/>
      <c r="CM1830" s="42"/>
      <c r="CN1830" s="42"/>
      <c r="CO1830" s="42"/>
      <c r="CP1830" s="42"/>
      <c r="CQ1830" s="42"/>
      <c r="CR1830" s="42"/>
      <c r="CS1830" s="42"/>
      <c r="CT1830" s="42"/>
      <c r="CU1830" s="42"/>
      <c r="CV1830" s="42"/>
    </row>
    <row r="1831" spans="1:100" x14ac:dyDescent="0.45">
      <c r="A1831" s="42"/>
      <c r="B1831" s="42"/>
      <c r="C1831" s="42"/>
      <c r="D1831" s="42"/>
      <c r="E1831" s="42"/>
      <c r="F1831" s="42"/>
      <c r="G1831" s="42"/>
      <c r="H1831" s="42"/>
      <c r="I1831" s="42"/>
      <c r="J1831" s="42"/>
      <c r="K1831" s="42"/>
      <c r="L1831" s="42"/>
      <c r="M1831" s="42"/>
      <c r="N1831" s="42"/>
      <c r="O1831" s="42"/>
      <c r="P1831" s="42"/>
      <c r="Q1831" s="42"/>
      <c r="R1831" s="42"/>
      <c r="S1831" s="42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S1831" s="42"/>
      <c r="AT1831" s="42"/>
      <c r="AU1831" s="42"/>
      <c r="AV1831" s="42"/>
      <c r="AW1831" s="42"/>
      <c r="AX1831" s="42"/>
      <c r="AY1831" s="42"/>
      <c r="AZ1831" s="42"/>
      <c r="BA1831" s="42"/>
      <c r="BB1831" s="42"/>
      <c r="BC1831" s="42"/>
      <c r="BD1831" s="42"/>
      <c r="BE1831" s="42"/>
      <c r="BF1831" s="42"/>
      <c r="BG1831" s="42"/>
      <c r="BH1831" s="42"/>
      <c r="BI1831" s="42"/>
      <c r="BJ1831" s="42"/>
      <c r="BK1831" s="42"/>
      <c r="BL1831" s="42"/>
      <c r="BM1831" s="42"/>
      <c r="BN1831" s="42"/>
      <c r="BO1831" s="42"/>
      <c r="BP1831" s="42"/>
      <c r="BQ1831" s="42"/>
      <c r="BR1831" s="42"/>
      <c r="BS1831" s="42"/>
      <c r="BT1831" s="42"/>
      <c r="BU1831" s="42"/>
      <c r="BV1831" s="42"/>
      <c r="BW1831" s="42"/>
      <c r="BX1831" s="42"/>
      <c r="BY1831" s="42"/>
      <c r="BZ1831" s="42"/>
      <c r="CA1831" s="42"/>
      <c r="CB1831" s="42"/>
      <c r="CC1831" s="42"/>
      <c r="CD1831" s="42"/>
      <c r="CE1831" s="42"/>
      <c r="CF1831" s="42"/>
      <c r="CG1831" s="42"/>
      <c r="CH1831" s="42"/>
      <c r="CI1831" s="42"/>
      <c r="CJ1831" s="42"/>
      <c r="CK1831" s="42"/>
      <c r="CL1831" s="42"/>
      <c r="CM1831" s="42"/>
      <c r="CN1831" s="42"/>
      <c r="CO1831" s="42"/>
      <c r="CP1831" s="42"/>
      <c r="CQ1831" s="42"/>
      <c r="CR1831" s="42"/>
      <c r="CS1831" s="42"/>
      <c r="CT1831" s="42"/>
      <c r="CU1831" s="42"/>
      <c r="CV1831" s="42"/>
    </row>
    <row r="1832" spans="1:100" x14ac:dyDescent="0.45">
      <c r="A1832" s="42"/>
      <c r="B1832" s="42"/>
      <c r="C1832" s="42"/>
      <c r="D1832" s="42"/>
      <c r="E1832" s="42"/>
      <c r="F1832" s="42"/>
      <c r="G1832" s="42"/>
      <c r="H1832" s="42"/>
      <c r="I1832" s="42"/>
      <c r="J1832" s="42"/>
      <c r="K1832" s="42"/>
      <c r="L1832" s="42"/>
      <c r="M1832" s="42"/>
      <c r="N1832" s="42"/>
      <c r="O1832" s="42"/>
      <c r="P1832" s="42"/>
      <c r="Q1832" s="42"/>
      <c r="R1832" s="42"/>
      <c r="S1832" s="42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S1832" s="42"/>
      <c r="AT1832" s="42"/>
      <c r="AU1832" s="42"/>
      <c r="AV1832" s="42"/>
      <c r="AW1832" s="42"/>
      <c r="AX1832" s="42"/>
      <c r="AY1832" s="42"/>
      <c r="AZ1832" s="42"/>
      <c r="BA1832" s="42"/>
      <c r="BB1832" s="42"/>
      <c r="BC1832" s="42"/>
      <c r="BD1832" s="42"/>
      <c r="BE1832" s="42"/>
      <c r="BF1832" s="42"/>
      <c r="BG1832" s="42"/>
      <c r="BH1832" s="42"/>
      <c r="BI1832" s="42"/>
      <c r="BJ1832" s="42"/>
      <c r="BK1832" s="42"/>
      <c r="BL1832" s="42"/>
      <c r="BM1832" s="42"/>
      <c r="BN1832" s="42"/>
      <c r="BO1832" s="42"/>
      <c r="BP1832" s="42"/>
      <c r="BQ1832" s="42"/>
      <c r="BR1832" s="42"/>
      <c r="BS1832" s="42"/>
      <c r="BT1832" s="42"/>
      <c r="BU1832" s="42"/>
      <c r="BV1832" s="42"/>
      <c r="BW1832" s="42"/>
      <c r="BX1832" s="42"/>
      <c r="BY1832" s="42"/>
      <c r="BZ1832" s="42"/>
      <c r="CA1832" s="42"/>
      <c r="CB1832" s="42"/>
      <c r="CC1832" s="42"/>
      <c r="CD1832" s="42"/>
      <c r="CE1832" s="42"/>
      <c r="CF1832" s="42"/>
      <c r="CG1832" s="42"/>
      <c r="CH1832" s="42"/>
      <c r="CI1832" s="42"/>
      <c r="CJ1832" s="42"/>
      <c r="CK1832" s="42"/>
      <c r="CL1832" s="42"/>
      <c r="CM1832" s="42"/>
      <c r="CN1832" s="42"/>
      <c r="CO1832" s="42"/>
      <c r="CP1832" s="42"/>
      <c r="CQ1832" s="42"/>
      <c r="CR1832" s="42"/>
      <c r="CS1832" s="42"/>
      <c r="CT1832" s="42"/>
      <c r="CU1832" s="42"/>
      <c r="CV1832" s="42"/>
    </row>
    <row r="1833" spans="1:100" x14ac:dyDescent="0.45">
      <c r="A1833" s="42"/>
      <c r="B1833" s="42"/>
      <c r="C1833" s="42"/>
      <c r="D1833" s="42"/>
      <c r="E1833" s="42"/>
      <c r="F1833" s="42"/>
      <c r="G1833" s="42"/>
      <c r="H1833" s="42"/>
      <c r="I1833" s="42"/>
      <c r="J1833" s="42"/>
      <c r="K1833" s="42"/>
      <c r="L1833" s="42"/>
      <c r="M1833" s="42"/>
      <c r="N1833" s="42"/>
      <c r="O1833" s="42"/>
      <c r="P1833" s="42"/>
      <c r="Q1833" s="42"/>
      <c r="R1833" s="42"/>
      <c r="S1833" s="42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S1833" s="42"/>
      <c r="AT1833" s="42"/>
      <c r="AU1833" s="42"/>
      <c r="AV1833" s="42"/>
      <c r="AW1833" s="42"/>
      <c r="AX1833" s="42"/>
      <c r="AY1833" s="42"/>
      <c r="AZ1833" s="42"/>
      <c r="BA1833" s="42"/>
      <c r="BB1833" s="42"/>
      <c r="BC1833" s="42"/>
      <c r="BD1833" s="42"/>
      <c r="BE1833" s="42"/>
      <c r="BF1833" s="42"/>
      <c r="BG1833" s="42"/>
      <c r="BH1833" s="42"/>
      <c r="BI1833" s="42"/>
      <c r="BJ1833" s="42"/>
      <c r="BK1833" s="42"/>
      <c r="BL1833" s="42"/>
      <c r="BM1833" s="42"/>
      <c r="BN1833" s="42"/>
      <c r="BO1833" s="42"/>
      <c r="BP1833" s="42"/>
      <c r="BQ1833" s="42"/>
      <c r="BR1833" s="42"/>
      <c r="BS1833" s="42"/>
      <c r="BT1833" s="42"/>
      <c r="BU1833" s="42"/>
      <c r="BV1833" s="42"/>
      <c r="BW1833" s="42"/>
      <c r="BX1833" s="42"/>
      <c r="BY1833" s="42"/>
      <c r="BZ1833" s="42"/>
      <c r="CA1833" s="42"/>
      <c r="CB1833" s="42"/>
      <c r="CC1833" s="42"/>
      <c r="CD1833" s="42"/>
      <c r="CE1833" s="42"/>
      <c r="CF1833" s="42"/>
      <c r="CG1833" s="42"/>
      <c r="CH1833" s="42"/>
      <c r="CI1833" s="42"/>
      <c r="CJ1833" s="42"/>
      <c r="CK1833" s="42"/>
      <c r="CL1833" s="42"/>
      <c r="CM1833" s="42"/>
      <c r="CN1833" s="42"/>
      <c r="CO1833" s="42"/>
      <c r="CP1833" s="42"/>
      <c r="CQ1833" s="42"/>
      <c r="CR1833" s="42"/>
      <c r="CS1833" s="42"/>
      <c r="CT1833" s="42"/>
      <c r="CU1833" s="42"/>
      <c r="CV1833" s="42"/>
    </row>
    <row r="1834" spans="1:100" x14ac:dyDescent="0.45">
      <c r="A1834" s="42"/>
      <c r="B1834" s="42"/>
      <c r="C1834" s="42"/>
      <c r="D1834" s="42"/>
      <c r="E1834" s="42"/>
      <c r="F1834" s="42"/>
      <c r="G1834" s="42"/>
      <c r="H1834" s="42"/>
      <c r="I1834" s="42"/>
      <c r="J1834" s="42"/>
      <c r="K1834" s="42"/>
      <c r="L1834" s="42"/>
      <c r="M1834" s="42"/>
      <c r="N1834" s="42"/>
      <c r="O1834" s="42"/>
      <c r="P1834" s="42"/>
      <c r="Q1834" s="42"/>
      <c r="R1834" s="42"/>
      <c r="S1834" s="42"/>
      <c r="T1834" s="42"/>
      <c r="U1834" s="42"/>
      <c r="V1834" s="42"/>
      <c r="W1834" s="42"/>
      <c r="X1834" s="42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S1834" s="42"/>
      <c r="AT1834" s="42"/>
      <c r="AU1834" s="42"/>
      <c r="AV1834" s="42"/>
      <c r="AW1834" s="42"/>
      <c r="AX1834" s="42"/>
      <c r="AY1834" s="42"/>
      <c r="AZ1834" s="42"/>
      <c r="BA1834" s="42"/>
      <c r="BB1834" s="42"/>
      <c r="BC1834" s="42"/>
      <c r="BD1834" s="42"/>
      <c r="BE1834" s="42"/>
      <c r="BF1834" s="42"/>
      <c r="BG1834" s="42"/>
      <c r="BH1834" s="42"/>
      <c r="BI1834" s="42"/>
      <c r="BJ1834" s="42"/>
      <c r="BK1834" s="42"/>
      <c r="BL1834" s="42"/>
      <c r="BM1834" s="42"/>
      <c r="BN1834" s="42"/>
      <c r="BO1834" s="42"/>
      <c r="BP1834" s="42"/>
      <c r="BQ1834" s="42"/>
      <c r="BR1834" s="42"/>
      <c r="BS1834" s="42"/>
      <c r="BT1834" s="42"/>
      <c r="BU1834" s="42"/>
      <c r="BV1834" s="42"/>
      <c r="BW1834" s="42"/>
      <c r="BX1834" s="42"/>
      <c r="BY1834" s="42"/>
      <c r="BZ1834" s="42"/>
      <c r="CA1834" s="42"/>
      <c r="CB1834" s="42"/>
      <c r="CC1834" s="42"/>
      <c r="CD1834" s="42"/>
      <c r="CE1834" s="42"/>
      <c r="CF1834" s="42"/>
      <c r="CG1834" s="42"/>
      <c r="CH1834" s="42"/>
      <c r="CI1834" s="42"/>
      <c r="CJ1834" s="42"/>
      <c r="CK1834" s="42"/>
      <c r="CL1834" s="42"/>
      <c r="CM1834" s="42"/>
      <c r="CN1834" s="42"/>
      <c r="CO1834" s="42"/>
      <c r="CP1834" s="42"/>
      <c r="CQ1834" s="42"/>
      <c r="CR1834" s="42"/>
      <c r="CS1834" s="42"/>
      <c r="CT1834" s="42"/>
      <c r="CU1834" s="42"/>
      <c r="CV1834" s="42"/>
    </row>
    <row r="1835" spans="1:100" x14ac:dyDescent="0.45">
      <c r="A1835" s="42"/>
      <c r="B1835" s="42"/>
      <c r="C1835" s="42"/>
      <c r="D1835" s="42"/>
      <c r="E1835" s="42"/>
      <c r="F1835" s="42"/>
      <c r="G1835" s="42"/>
      <c r="H1835" s="42"/>
      <c r="I1835" s="42"/>
      <c r="J1835" s="42"/>
      <c r="K1835" s="42"/>
      <c r="L1835" s="42"/>
      <c r="M1835" s="42"/>
      <c r="N1835" s="42"/>
      <c r="O1835" s="42"/>
      <c r="P1835" s="42"/>
      <c r="Q1835" s="42"/>
      <c r="R1835" s="42"/>
      <c r="S1835" s="42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S1835" s="42"/>
      <c r="AT1835" s="42"/>
      <c r="AU1835" s="42"/>
      <c r="AV1835" s="42"/>
      <c r="AW1835" s="42"/>
      <c r="AX1835" s="42"/>
      <c r="AY1835" s="42"/>
      <c r="AZ1835" s="42"/>
      <c r="BA1835" s="42"/>
      <c r="BB1835" s="42"/>
      <c r="BC1835" s="42"/>
      <c r="BD1835" s="42"/>
      <c r="BE1835" s="42"/>
      <c r="BF1835" s="42"/>
      <c r="BG1835" s="42"/>
      <c r="BH1835" s="42"/>
      <c r="BI1835" s="42"/>
      <c r="BJ1835" s="42"/>
      <c r="BK1835" s="42"/>
      <c r="BL1835" s="42"/>
      <c r="BM1835" s="42"/>
      <c r="BN1835" s="42"/>
      <c r="BO1835" s="42"/>
      <c r="BP1835" s="42"/>
      <c r="BQ1835" s="42"/>
      <c r="BR1835" s="42"/>
      <c r="BS1835" s="42"/>
      <c r="BT1835" s="42"/>
      <c r="BU1835" s="42"/>
      <c r="BV1835" s="42"/>
      <c r="BW1835" s="42"/>
      <c r="BX1835" s="42"/>
      <c r="BY1835" s="42"/>
      <c r="BZ1835" s="42"/>
      <c r="CA1835" s="42"/>
      <c r="CB1835" s="42"/>
      <c r="CC1835" s="42"/>
      <c r="CD1835" s="42"/>
      <c r="CE1835" s="42"/>
      <c r="CF1835" s="42"/>
      <c r="CG1835" s="42"/>
      <c r="CH1835" s="42"/>
      <c r="CI1835" s="42"/>
      <c r="CJ1835" s="42"/>
      <c r="CK1835" s="42"/>
      <c r="CL1835" s="42"/>
      <c r="CM1835" s="42"/>
      <c r="CN1835" s="42"/>
      <c r="CO1835" s="42"/>
      <c r="CP1835" s="42"/>
      <c r="CQ1835" s="42"/>
      <c r="CR1835" s="42"/>
      <c r="CS1835" s="42"/>
      <c r="CT1835" s="42"/>
      <c r="CU1835" s="42"/>
      <c r="CV1835" s="42"/>
    </row>
    <row r="1836" spans="1:100" x14ac:dyDescent="0.45">
      <c r="A1836" s="42"/>
      <c r="B1836" s="42"/>
      <c r="C1836" s="42"/>
      <c r="D1836" s="42"/>
      <c r="E1836" s="42"/>
      <c r="F1836" s="42"/>
      <c r="G1836" s="42"/>
      <c r="H1836" s="42"/>
      <c r="I1836" s="42"/>
      <c r="J1836" s="42"/>
      <c r="K1836" s="42"/>
      <c r="L1836" s="42"/>
      <c r="M1836" s="42"/>
      <c r="N1836" s="42"/>
      <c r="O1836" s="42"/>
      <c r="P1836" s="42"/>
      <c r="Q1836" s="42"/>
      <c r="R1836" s="42"/>
      <c r="S1836" s="42"/>
      <c r="T1836" s="42"/>
      <c r="U1836" s="42"/>
      <c r="V1836" s="42"/>
      <c r="W1836" s="42"/>
      <c r="X1836" s="42"/>
      <c r="Y1836" s="42"/>
      <c r="Z1836" s="42"/>
      <c r="AA1836" s="42"/>
      <c r="AB1836" s="42"/>
      <c r="AC1836" s="42"/>
      <c r="AD1836" s="42"/>
      <c r="AE1836" s="42"/>
      <c r="AF1836" s="42"/>
      <c r="AG1836" s="42"/>
      <c r="AH1836" s="42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S1836" s="42"/>
      <c r="AT1836" s="42"/>
      <c r="AU1836" s="42"/>
      <c r="AV1836" s="42"/>
      <c r="AW1836" s="42"/>
      <c r="AX1836" s="42"/>
      <c r="AY1836" s="42"/>
      <c r="AZ1836" s="42"/>
      <c r="BA1836" s="42"/>
      <c r="BB1836" s="42"/>
      <c r="BC1836" s="42"/>
      <c r="BD1836" s="42"/>
      <c r="BE1836" s="42"/>
      <c r="BF1836" s="42"/>
      <c r="BG1836" s="42"/>
      <c r="BH1836" s="42"/>
      <c r="BI1836" s="42"/>
      <c r="BJ1836" s="42"/>
      <c r="BK1836" s="42"/>
      <c r="BL1836" s="42"/>
      <c r="BM1836" s="42"/>
      <c r="BN1836" s="42"/>
      <c r="BO1836" s="42"/>
      <c r="BP1836" s="42"/>
      <c r="BQ1836" s="42"/>
      <c r="BR1836" s="42"/>
      <c r="BS1836" s="42"/>
      <c r="BT1836" s="42"/>
      <c r="BU1836" s="42"/>
      <c r="BV1836" s="42"/>
      <c r="BW1836" s="42"/>
      <c r="BX1836" s="42"/>
      <c r="BY1836" s="42"/>
      <c r="BZ1836" s="42"/>
      <c r="CA1836" s="42"/>
      <c r="CB1836" s="42"/>
      <c r="CC1836" s="42"/>
      <c r="CD1836" s="42"/>
      <c r="CE1836" s="42"/>
      <c r="CF1836" s="42"/>
      <c r="CG1836" s="42"/>
      <c r="CH1836" s="42"/>
      <c r="CI1836" s="42"/>
      <c r="CJ1836" s="42"/>
      <c r="CK1836" s="42"/>
      <c r="CL1836" s="42"/>
      <c r="CM1836" s="42"/>
      <c r="CN1836" s="42"/>
      <c r="CO1836" s="42"/>
      <c r="CP1836" s="42"/>
      <c r="CQ1836" s="42"/>
      <c r="CR1836" s="42"/>
      <c r="CS1836" s="42"/>
      <c r="CT1836" s="42"/>
      <c r="CU1836" s="42"/>
      <c r="CV1836" s="42"/>
    </row>
    <row r="1837" spans="1:100" x14ac:dyDescent="0.45">
      <c r="A1837" s="42"/>
      <c r="B1837" s="42"/>
      <c r="C1837" s="42"/>
      <c r="D1837" s="42"/>
      <c r="E1837" s="42"/>
      <c r="F1837" s="42"/>
      <c r="G1837" s="42"/>
      <c r="H1837" s="42"/>
      <c r="I1837" s="42"/>
      <c r="J1837" s="42"/>
      <c r="K1837" s="42"/>
      <c r="L1837" s="42"/>
      <c r="M1837" s="42"/>
      <c r="N1837" s="42"/>
      <c r="O1837" s="42"/>
      <c r="P1837" s="42"/>
      <c r="Q1837" s="42"/>
      <c r="R1837" s="42"/>
      <c r="S1837" s="42"/>
      <c r="T1837" s="42"/>
      <c r="U1837" s="42"/>
      <c r="V1837" s="42"/>
      <c r="W1837" s="42"/>
      <c r="X1837" s="42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S1837" s="42"/>
      <c r="AT1837" s="42"/>
      <c r="AU1837" s="42"/>
      <c r="AV1837" s="42"/>
      <c r="AW1837" s="42"/>
      <c r="AX1837" s="42"/>
      <c r="AY1837" s="42"/>
      <c r="AZ1837" s="42"/>
      <c r="BA1837" s="42"/>
      <c r="BB1837" s="42"/>
      <c r="BC1837" s="42"/>
      <c r="BD1837" s="42"/>
      <c r="BE1837" s="42"/>
      <c r="BF1837" s="42"/>
      <c r="BG1837" s="42"/>
      <c r="BH1837" s="42"/>
      <c r="BI1837" s="42"/>
      <c r="BJ1837" s="42"/>
      <c r="BK1837" s="42"/>
      <c r="BL1837" s="42"/>
      <c r="BM1837" s="42"/>
      <c r="BN1837" s="42"/>
      <c r="BO1837" s="42"/>
      <c r="BP1837" s="42"/>
      <c r="BQ1837" s="42"/>
      <c r="BR1837" s="42"/>
      <c r="BS1837" s="42"/>
      <c r="BT1837" s="42"/>
      <c r="BU1837" s="42"/>
      <c r="BV1837" s="42"/>
      <c r="BW1837" s="42"/>
      <c r="BX1837" s="42"/>
      <c r="BY1837" s="42"/>
      <c r="BZ1837" s="42"/>
      <c r="CA1837" s="42"/>
      <c r="CB1837" s="42"/>
      <c r="CC1837" s="42"/>
      <c r="CD1837" s="42"/>
      <c r="CE1837" s="42"/>
      <c r="CF1837" s="42"/>
      <c r="CG1837" s="42"/>
      <c r="CH1837" s="42"/>
      <c r="CI1837" s="42"/>
      <c r="CJ1837" s="42"/>
      <c r="CK1837" s="42"/>
      <c r="CL1837" s="42"/>
      <c r="CM1837" s="42"/>
      <c r="CN1837" s="42"/>
      <c r="CO1837" s="42"/>
      <c r="CP1837" s="42"/>
      <c r="CQ1837" s="42"/>
      <c r="CR1837" s="42"/>
      <c r="CS1837" s="42"/>
      <c r="CT1837" s="42"/>
      <c r="CU1837" s="42"/>
      <c r="CV1837" s="42"/>
    </row>
    <row r="1838" spans="1:100" x14ac:dyDescent="0.45">
      <c r="A1838" s="42"/>
      <c r="B1838" s="42"/>
      <c r="C1838" s="42"/>
      <c r="D1838" s="42"/>
      <c r="E1838" s="42"/>
      <c r="F1838" s="42"/>
      <c r="G1838" s="42"/>
      <c r="H1838" s="42"/>
      <c r="I1838" s="42"/>
      <c r="J1838" s="42"/>
      <c r="K1838" s="42"/>
      <c r="L1838" s="42"/>
      <c r="M1838" s="42"/>
      <c r="N1838" s="42"/>
      <c r="O1838" s="42"/>
      <c r="P1838" s="42"/>
      <c r="Q1838" s="42"/>
      <c r="R1838" s="42"/>
      <c r="S1838" s="42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W1838" s="42"/>
      <c r="BX1838" s="42"/>
      <c r="BY1838" s="42"/>
      <c r="BZ1838" s="42"/>
      <c r="CA1838" s="42"/>
      <c r="CB1838" s="42"/>
      <c r="CC1838" s="42"/>
      <c r="CD1838" s="42"/>
      <c r="CE1838" s="42"/>
      <c r="CF1838" s="42"/>
      <c r="CG1838" s="42"/>
      <c r="CH1838" s="42"/>
      <c r="CI1838" s="42"/>
      <c r="CJ1838" s="42"/>
      <c r="CK1838" s="42"/>
      <c r="CL1838" s="42"/>
      <c r="CM1838" s="42"/>
      <c r="CN1838" s="42"/>
      <c r="CO1838" s="42"/>
      <c r="CP1838" s="42"/>
      <c r="CQ1838" s="42"/>
      <c r="CR1838" s="42"/>
      <c r="CS1838" s="42"/>
      <c r="CT1838" s="42"/>
      <c r="CU1838" s="42"/>
      <c r="CV1838" s="42"/>
    </row>
    <row r="1839" spans="1:100" x14ac:dyDescent="0.45">
      <c r="A1839" s="42"/>
      <c r="B1839" s="42"/>
      <c r="C1839" s="42"/>
      <c r="D1839" s="42"/>
      <c r="E1839" s="42"/>
      <c r="F1839" s="42"/>
      <c r="G1839" s="42"/>
      <c r="H1839" s="42"/>
      <c r="I1839" s="42"/>
      <c r="J1839" s="42"/>
      <c r="K1839" s="42"/>
      <c r="L1839" s="42"/>
      <c r="M1839" s="42"/>
      <c r="N1839" s="42"/>
      <c r="O1839" s="42"/>
      <c r="P1839" s="42"/>
      <c r="Q1839" s="42"/>
      <c r="R1839" s="42"/>
      <c r="S1839" s="42"/>
      <c r="T1839" s="42"/>
      <c r="U1839" s="42"/>
      <c r="V1839" s="42"/>
      <c r="W1839" s="42"/>
      <c r="X1839" s="42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H1839" s="42"/>
      <c r="BI1839" s="42"/>
      <c r="BJ1839" s="42"/>
      <c r="BK1839" s="42"/>
      <c r="BL1839" s="42"/>
      <c r="BM1839" s="42"/>
      <c r="BN1839" s="42"/>
      <c r="BO1839" s="42"/>
      <c r="BP1839" s="42"/>
      <c r="BQ1839" s="42"/>
      <c r="BR1839" s="42"/>
      <c r="BS1839" s="42"/>
      <c r="BT1839" s="42"/>
      <c r="BU1839" s="42"/>
      <c r="BV1839" s="42"/>
      <c r="BW1839" s="42"/>
      <c r="BX1839" s="42"/>
      <c r="BY1839" s="42"/>
      <c r="BZ1839" s="42"/>
      <c r="CA1839" s="42"/>
      <c r="CB1839" s="42"/>
      <c r="CC1839" s="42"/>
      <c r="CD1839" s="42"/>
      <c r="CE1839" s="42"/>
      <c r="CF1839" s="42"/>
      <c r="CG1839" s="42"/>
      <c r="CH1839" s="42"/>
      <c r="CI1839" s="42"/>
      <c r="CJ1839" s="42"/>
      <c r="CK1839" s="42"/>
      <c r="CL1839" s="42"/>
      <c r="CM1839" s="42"/>
      <c r="CN1839" s="42"/>
      <c r="CO1839" s="42"/>
      <c r="CP1839" s="42"/>
      <c r="CQ1839" s="42"/>
      <c r="CR1839" s="42"/>
      <c r="CS1839" s="42"/>
      <c r="CT1839" s="42"/>
      <c r="CU1839" s="42"/>
      <c r="CV1839" s="42"/>
    </row>
    <row r="1840" spans="1:100" x14ac:dyDescent="0.45">
      <c r="A1840" s="42"/>
      <c r="B1840" s="42"/>
      <c r="C1840" s="42"/>
      <c r="D1840" s="42"/>
      <c r="E1840" s="42"/>
      <c r="F1840" s="42"/>
      <c r="G1840" s="42"/>
      <c r="H1840" s="42"/>
      <c r="I1840" s="42"/>
      <c r="J1840" s="42"/>
      <c r="K1840" s="42"/>
      <c r="L1840" s="42"/>
      <c r="M1840" s="42"/>
      <c r="N1840" s="42"/>
      <c r="O1840" s="42"/>
      <c r="P1840" s="42"/>
      <c r="Q1840" s="42"/>
      <c r="R1840" s="42"/>
      <c r="S1840" s="42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S1840" s="42"/>
      <c r="AT1840" s="42"/>
      <c r="AU1840" s="42"/>
      <c r="AV1840" s="42"/>
      <c r="AW1840" s="42"/>
      <c r="AX1840" s="42"/>
      <c r="AY1840" s="42"/>
      <c r="AZ1840" s="42"/>
      <c r="BA1840" s="42"/>
      <c r="BB1840" s="42"/>
      <c r="BC1840" s="42"/>
      <c r="BD1840" s="42"/>
      <c r="BE1840" s="42"/>
      <c r="BF1840" s="42"/>
      <c r="BG1840" s="42"/>
      <c r="BH1840" s="42"/>
      <c r="BI1840" s="42"/>
      <c r="BJ1840" s="42"/>
      <c r="BK1840" s="42"/>
      <c r="BL1840" s="42"/>
      <c r="BM1840" s="42"/>
      <c r="BN1840" s="42"/>
      <c r="BO1840" s="42"/>
      <c r="BP1840" s="42"/>
      <c r="BQ1840" s="42"/>
      <c r="BR1840" s="42"/>
      <c r="BS1840" s="42"/>
      <c r="BT1840" s="42"/>
      <c r="BU1840" s="42"/>
      <c r="BV1840" s="42"/>
      <c r="BW1840" s="42"/>
      <c r="BX1840" s="42"/>
      <c r="BY1840" s="42"/>
      <c r="BZ1840" s="42"/>
      <c r="CA1840" s="42"/>
      <c r="CB1840" s="42"/>
      <c r="CC1840" s="42"/>
      <c r="CD1840" s="42"/>
      <c r="CE1840" s="42"/>
      <c r="CF1840" s="42"/>
      <c r="CG1840" s="42"/>
      <c r="CH1840" s="42"/>
      <c r="CI1840" s="42"/>
      <c r="CJ1840" s="42"/>
      <c r="CK1840" s="42"/>
      <c r="CL1840" s="42"/>
      <c r="CM1840" s="42"/>
      <c r="CN1840" s="42"/>
      <c r="CO1840" s="42"/>
      <c r="CP1840" s="42"/>
      <c r="CQ1840" s="42"/>
      <c r="CR1840" s="42"/>
      <c r="CS1840" s="42"/>
      <c r="CT1840" s="42"/>
      <c r="CU1840" s="42"/>
      <c r="CV1840" s="42"/>
    </row>
    <row r="1841" spans="1:100" x14ac:dyDescent="0.45">
      <c r="A1841" s="42"/>
      <c r="B1841" s="42"/>
      <c r="C1841" s="42"/>
      <c r="D1841" s="42"/>
      <c r="E1841" s="42"/>
      <c r="F1841" s="42"/>
      <c r="G1841" s="42"/>
      <c r="H1841" s="42"/>
      <c r="I1841" s="42"/>
      <c r="J1841" s="42"/>
      <c r="K1841" s="42"/>
      <c r="L1841" s="42"/>
      <c r="M1841" s="42"/>
      <c r="N1841" s="42"/>
      <c r="O1841" s="42"/>
      <c r="P1841" s="42"/>
      <c r="Q1841" s="42"/>
      <c r="R1841" s="42"/>
      <c r="S1841" s="42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S1841" s="42"/>
      <c r="AT1841" s="42"/>
      <c r="AU1841" s="42"/>
      <c r="AV1841" s="42"/>
      <c r="AW1841" s="42"/>
      <c r="AX1841" s="42"/>
      <c r="AY1841" s="42"/>
      <c r="AZ1841" s="42"/>
      <c r="BA1841" s="42"/>
      <c r="BB1841" s="42"/>
      <c r="BC1841" s="42"/>
      <c r="BD1841" s="42"/>
      <c r="BE1841" s="42"/>
      <c r="BF1841" s="42"/>
      <c r="BG1841" s="42"/>
      <c r="BH1841" s="42"/>
      <c r="BI1841" s="42"/>
      <c r="BJ1841" s="42"/>
      <c r="BK1841" s="42"/>
      <c r="BL1841" s="42"/>
      <c r="BM1841" s="42"/>
      <c r="BN1841" s="42"/>
      <c r="BO1841" s="42"/>
      <c r="BP1841" s="42"/>
      <c r="BQ1841" s="42"/>
      <c r="BR1841" s="42"/>
      <c r="BS1841" s="42"/>
      <c r="BT1841" s="42"/>
      <c r="BU1841" s="42"/>
      <c r="BV1841" s="42"/>
      <c r="BW1841" s="42"/>
      <c r="BX1841" s="42"/>
      <c r="BY1841" s="42"/>
      <c r="BZ1841" s="42"/>
      <c r="CA1841" s="42"/>
      <c r="CB1841" s="42"/>
      <c r="CC1841" s="42"/>
      <c r="CD1841" s="42"/>
      <c r="CE1841" s="42"/>
      <c r="CF1841" s="42"/>
      <c r="CG1841" s="42"/>
      <c r="CH1841" s="42"/>
      <c r="CI1841" s="42"/>
      <c r="CJ1841" s="42"/>
      <c r="CK1841" s="42"/>
      <c r="CL1841" s="42"/>
      <c r="CM1841" s="42"/>
      <c r="CN1841" s="42"/>
      <c r="CO1841" s="42"/>
      <c r="CP1841" s="42"/>
      <c r="CQ1841" s="42"/>
      <c r="CR1841" s="42"/>
      <c r="CS1841" s="42"/>
      <c r="CT1841" s="42"/>
      <c r="CU1841" s="42"/>
      <c r="CV1841" s="42"/>
    </row>
    <row r="1842" spans="1:100" x14ac:dyDescent="0.45">
      <c r="A1842" s="42"/>
      <c r="B1842" s="42"/>
      <c r="C1842" s="42"/>
      <c r="D1842" s="42"/>
      <c r="E1842" s="42"/>
      <c r="F1842" s="42"/>
      <c r="G1842" s="42"/>
      <c r="H1842" s="42"/>
      <c r="I1842" s="42"/>
      <c r="J1842" s="42"/>
      <c r="K1842" s="42"/>
      <c r="L1842" s="42"/>
      <c r="M1842" s="42"/>
      <c r="N1842" s="42"/>
      <c r="O1842" s="42"/>
      <c r="P1842" s="42"/>
      <c r="Q1842" s="42"/>
      <c r="R1842" s="42"/>
      <c r="S1842" s="42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S1842" s="42"/>
      <c r="AT1842" s="42"/>
      <c r="AU1842" s="42"/>
      <c r="AV1842" s="42"/>
      <c r="AW1842" s="42"/>
      <c r="AX1842" s="42"/>
      <c r="AY1842" s="42"/>
      <c r="AZ1842" s="42"/>
      <c r="BA1842" s="42"/>
      <c r="BB1842" s="42"/>
      <c r="BC1842" s="42"/>
      <c r="BD1842" s="42"/>
      <c r="BE1842" s="42"/>
      <c r="BF1842" s="42"/>
      <c r="BG1842" s="42"/>
      <c r="BH1842" s="42"/>
      <c r="BI1842" s="42"/>
      <c r="BJ1842" s="42"/>
      <c r="BK1842" s="42"/>
      <c r="BL1842" s="42"/>
      <c r="BM1842" s="42"/>
      <c r="BN1842" s="42"/>
      <c r="BO1842" s="42"/>
      <c r="BP1842" s="42"/>
      <c r="BQ1842" s="42"/>
      <c r="BR1842" s="42"/>
      <c r="BS1842" s="42"/>
      <c r="BT1842" s="42"/>
      <c r="BU1842" s="42"/>
      <c r="BV1842" s="42"/>
      <c r="BW1842" s="42"/>
      <c r="BX1842" s="42"/>
      <c r="BY1842" s="42"/>
      <c r="BZ1842" s="42"/>
      <c r="CA1842" s="42"/>
      <c r="CB1842" s="42"/>
      <c r="CC1842" s="42"/>
      <c r="CD1842" s="42"/>
      <c r="CE1842" s="42"/>
      <c r="CF1842" s="42"/>
      <c r="CG1842" s="42"/>
      <c r="CH1842" s="42"/>
      <c r="CI1842" s="42"/>
      <c r="CJ1842" s="42"/>
      <c r="CK1842" s="42"/>
      <c r="CL1842" s="42"/>
      <c r="CM1842" s="42"/>
      <c r="CN1842" s="42"/>
      <c r="CO1842" s="42"/>
      <c r="CP1842" s="42"/>
      <c r="CQ1842" s="42"/>
      <c r="CR1842" s="42"/>
      <c r="CS1842" s="42"/>
      <c r="CT1842" s="42"/>
      <c r="CU1842" s="42"/>
      <c r="CV1842" s="42"/>
    </row>
    <row r="1843" spans="1:100" x14ac:dyDescent="0.45">
      <c r="A1843" s="42"/>
      <c r="B1843" s="42"/>
      <c r="C1843" s="42"/>
      <c r="D1843" s="42"/>
      <c r="E1843" s="42"/>
      <c r="F1843" s="42"/>
      <c r="G1843" s="42"/>
      <c r="H1843" s="42"/>
      <c r="I1843" s="42"/>
      <c r="J1843" s="42"/>
      <c r="K1843" s="42"/>
      <c r="L1843" s="42"/>
      <c r="M1843" s="42"/>
      <c r="N1843" s="42"/>
      <c r="O1843" s="42"/>
      <c r="P1843" s="42"/>
      <c r="Q1843" s="42"/>
      <c r="R1843" s="42"/>
      <c r="S1843" s="42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S1843" s="42"/>
      <c r="AT1843" s="42"/>
      <c r="AU1843" s="42"/>
      <c r="AV1843" s="42"/>
      <c r="AW1843" s="42"/>
      <c r="AX1843" s="42"/>
      <c r="AY1843" s="42"/>
      <c r="AZ1843" s="42"/>
      <c r="BA1843" s="42"/>
      <c r="BB1843" s="42"/>
      <c r="BC1843" s="42"/>
      <c r="BD1843" s="42"/>
      <c r="BE1843" s="42"/>
      <c r="BF1843" s="42"/>
      <c r="BG1843" s="42"/>
      <c r="BH1843" s="42"/>
      <c r="BI1843" s="42"/>
      <c r="BJ1843" s="42"/>
      <c r="BK1843" s="42"/>
      <c r="BL1843" s="42"/>
      <c r="BM1843" s="42"/>
      <c r="BN1843" s="42"/>
      <c r="BO1843" s="42"/>
      <c r="BP1843" s="42"/>
      <c r="BQ1843" s="42"/>
      <c r="BR1843" s="42"/>
      <c r="BS1843" s="42"/>
      <c r="BT1843" s="42"/>
      <c r="BU1843" s="42"/>
      <c r="BV1843" s="42"/>
      <c r="BW1843" s="42"/>
      <c r="BX1843" s="42"/>
      <c r="BY1843" s="42"/>
      <c r="BZ1843" s="42"/>
      <c r="CA1843" s="42"/>
      <c r="CB1843" s="42"/>
      <c r="CC1843" s="42"/>
      <c r="CD1843" s="42"/>
      <c r="CE1843" s="42"/>
      <c r="CF1843" s="42"/>
      <c r="CG1843" s="42"/>
      <c r="CH1843" s="42"/>
      <c r="CI1843" s="42"/>
      <c r="CJ1843" s="42"/>
      <c r="CK1843" s="42"/>
      <c r="CL1843" s="42"/>
      <c r="CM1843" s="42"/>
      <c r="CN1843" s="42"/>
      <c r="CO1843" s="42"/>
      <c r="CP1843" s="42"/>
      <c r="CQ1843" s="42"/>
      <c r="CR1843" s="42"/>
      <c r="CS1843" s="42"/>
      <c r="CT1843" s="42"/>
      <c r="CU1843" s="42"/>
      <c r="CV1843" s="42"/>
    </row>
    <row r="1844" spans="1:100" x14ac:dyDescent="0.45">
      <c r="A1844" s="42"/>
      <c r="B1844" s="42"/>
      <c r="C1844" s="42"/>
      <c r="D1844" s="42"/>
      <c r="E1844" s="42"/>
      <c r="F1844" s="42"/>
      <c r="G1844" s="42"/>
      <c r="H1844" s="42"/>
      <c r="I1844" s="42"/>
      <c r="J1844" s="42"/>
      <c r="K1844" s="42"/>
      <c r="L1844" s="42"/>
      <c r="M1844" s="42"/>
      <c r="N1844" s="42"/>
      <c r="O1844" s="42"/>
      <c r="P1844" s="42"/>
      <c r="Q1844" s="42"/>
      <c r="R1844" s="42"/>
      <c r="S1844" s="42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S1844" s="42"/>
      <c r="AT1844" s="42"/>
      <c r="AU1844" s="42"/>
      <c r="AV1844" s="42"/>
      <c r="AW1844" s="42"/>
      <c r="AX1844" s="42"/>
      <c r="AY1844" s="42"/>
      <c r="AZ1844" s="42"/>
      <c r="BA1844" s="42"/>
      <c r="BB1844" s="42"/>
      <c r="BC1844" s="42"/>
      <c r="BD1844" s="42"/>
      <c r="BE1844" s="42"/>
      <c r="BF1844" s="42"/>
      <c r="BG1844" s="42"/>
      <c r="BH1844" s="42"/>
      <c r="BI1844" s="42"/>
      <c r="BJ1844" s="42"/>
      <c r="BK1844" s="42"/>
      <c r="BL1844" s="42"/>
      <c r="BM1844" s="42"/>
      <c r="BN1844" s="42"/>
      <c r="BO1844" s="42"/>
      <c r="BP1844" s="42"/>
      <c r="BQ1844" s="42"/>
      <c r="BR1844" s="42"/>
      <c r="BS1844" s="42"/>
      <c r="BT1844" s="42"/>
      <c r="BU1844" s="42"/>
      <c r="BV1844" s="42"/>
      <c r="BW1844" s="42"/>
      <c r="BX1844" s="42"/>
      <c r="BY1844" s="42"/>
      <c r="BZ1844" s="42"/>
      <c r="CA1844" s="42"/>
      <c r="CB1844" s="42"/>
      <c r="CC1844" s="42"/>
      <c r="CD1844" s="42"/>
      <c r="CE1844" s="42"/>
      <c r="CF1844" s="42"/>
      <c r="CG1844" s="42"/>
      <c r="CH1844" s="42"/>
      <c r="CI1844" s="42"/>
      <c r="CJ1844" s="42"/>
      <c r="CK1844" s="42"/>
      <c r="CL1844" s="42"/>
      <c r="CM1844" s="42"/>
      <c r="CN1844" s="42"/>
      <c r="CO1844" s="42"/>
      <c r="CP1844" s="42"/>
      <c r="CQ1844" s="42"/>
      <c r="CR1844" s="42"/>
      <c r="CS1844" s="42"/>
      <c r="CT1844" s="42"/>
      <c r="CU1844" s="42"/>
      <c r="CV1844" s="42"/>
    </row>
    <row r="1845" spans="1:100" x14ac:dyDescent="0.45">
      <c r="A1845" s="42"/>
      <c r="B1845" s="42"/>
      <c r="C1845" s="42"/>
      <c r="D1845" s="42"/>
      <c r="E1845" s="42"/>
      <c r="F1845" s="42"/>
      <c r="G1845" s="42"/>
      <c r="H1845" s="42"/>
      <c r="I1845" s="42"/>
      <c r="J1845" s="42"/>
      <c r="K1845" s="42"/>
      <c r="L1845" s="42"/>
      <c r="M1845" s="42"/>
      <c r="N1845" s="42"/>
      <c r="O1845" s="42"/>
      <c r="P1845" s="42"/>
      <c r="Q1845" s="42"/>
      <c r="R1845" s="42"/>
      <c r="S1845" s="42"/>
      <c r="T1845" s="42"/>
      <c r="U1845" s="42"/>
      <c r="V1845" s="42"/>
      <c r="W1845" s="42"/>
      <c r="X1845" s="42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S1845" s="42"/>
      <c r="AT1845" s="42"/>
      <c r="AU1845" s="42"/>
      <c r="AV1845" s="42"/>
      <c r="AW1845" s="42"/>
      <c r="AX1845" s="42"/>
      <c r="AY1845" s="42"/>
      <c r="AZ1845" s="42"/>
      <c r="BA1845" s="42"/>
      <c r="BB1845" s="42"/>
      <c r="BC1845" s="42"/>
      <c r="BD1845" s="42"/>
      <c r="BE1845" s="42"/>
      <c r="BF1845" s="42"/>
      <c r="BG1845" s="42"/>
      <c r="BH1845" s="42"/>
      <c r="BI1845" s="42"/>
      <c r="BJ1845" s="42"/>
      <c r="BK1845" s="42"/>
      <c r="BL1845" s="42"/>
      <c r="BM1845" s="42"/>
      <c r="BN1845" s="42"/>
      <c r="BO1845" s="42"/>
      <c r="BP1845" s="42"/>
      <c r="BQ1845" s="42"/>
      <c r="BR1845" s="42"/>
      <c r="BS1845" s="42"/>
      <c r="BT1845" s="42"/>
      <c r="BU1845" s="42"/>
      <c r="BV1845" s="42"/>
      <c r="BW1845" s="42"/>
      <c r="BX1845" s="42"/>
      <c r="BY1845" s="42"/>
      <c r="BZ1845" s="42"/>
      <c r="CA1845" s="42"/>
      <c r="CB1845" s="42"/>
      <c r="CC1845" s="42"/>
      <c r="CD1845" s="42"/>
      <c r="CE1845" s="42"/>
      <c r="CF1845" s="42"/>
      <c r="CG1845" s="42"/>
      <c r="CH1845" s="42"/>
      <c r="CI1845" s="42"/>
      <c r="CJ1845" s="42"/>
      <c r="CK1845" s="42"/>
      <c r="CL1845" s="42"/>
      <c r="CM1845" s="42"/>
      <c r="CN1845" s="42"/>
      <c r="CO1845" s="42"/>
      <c r="CP1845" s="42"/>
      <c r="CQ1845" s="42"/>
      <c r="CR1845" s="42"/>
      <c r="CS1845" s="42"/>
      <c r="CT1845" s="42"/>
      <c r="CU1845" s="42"/>
      <c r="CV1845" s="42"/>
    </row>
    <row r="1846" spans="1:100" x14ac:dyDescent="0.45">
      <c r="A1846" s="42"/>
      <c r="B1846" s="42"/>
      <c r="C1846" s="42"/>
      <c r="D1846" s="42"/>
      <c r="E1846" s="42"/>
      <c r="F1846" s="42"/>
      <c r="G1846" s="42"/>
      <c r="H1846" s="42"/>
      <c r="I1846" s="42"/>
      <c r="J1846" s="42"/>
      <c r="K1846" s="42"/>
      <c r="L1846" s="42"/>
      <c r="M1846" s="42"/>
      <c r="N1846" s="42"/>
      <c r="O1846" s="42"/>
      <c r="P1846" s="42"/>
      <c r="Q1846" s="42"/>
      <c r="R1846" s="42"/>
      <c r="S1846" s="42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S1846" s="42"/>
      <c r="AT1846" s="42"/>
      <c r="AU1846" s="42"/>
      <c r="AV1846" s="42"/>
      <c r="AW1846" s="42"/>
      <c r="AX1846" s="42"/>
      <c r="AY1846" s="42"/>
      <c r="AZ1846" s="42"/>
      <c r="BA1846" s="42"/>
      <c r="BB1846" s="42"/>
      <c r="BC1846" s="42"/>
      <c r="BD1846" s="42"/>
      <c r="BE1846" s="42"/>
      <c r="BF1846" s="42"/>
      <c r="BG1846" s="42"/>
      <c r="BH1846" s="42"/>
      <c r="BI1846" s="42"/>
      <c r="BJ1846" s="42"/>
      <c r="BK1846" s="42"/>
      <c r="BL1846" s="42"/>
      <c r="BM1846" s="42"/>
      <c r="BN1846" s="42"/>
      <c r="BO1846" s="42"/>
      <c r="BP1846" s="42"/>
      <c r="BQ1846" s="42"/>
      <c r="BR1846" s="42"/>
      <c r="BS1846" s="42"/>
      <c r="BT1846" s="42"/>
      <c r="BU1846" s="42"/>
      <c r="BV1846" s="42"/>
      <c r="BW1846" s="42"/>
      <c r="BX1846" s="42"/>
      <c r="BY1846" s="42"/>
      <c r="BZ1846" s="42"/>
      <c r="CA1846" s="42"/>
      <c r="CB1846" s="42"/>
      <c r="CC1846" s="42"/>
      <c r="CD1846" s="42"/>
      <c r="CE1846" s="42"/>
      <c r="CF1846" s="42"/>
      <c r="CG1846" s="42"/>
      <c r="CH1846" s="42"/>
      <c r="CI1846" s="42"/>
      <c r="CJ1846" s="42"/>
      <c r="CK1846" s="42"/>
      <c r="CL1846" s="42"/>
      <c r="CM1846" s="42"/>
      <c r="CN1846" s="42"/>
      <c r="CO1846" s="42"/>
      <c r="CP1846" s="42"/>
      <c r="CQ1846" s="42"/>
      <c r="CR1846" s="42"/>
      <c r="CS1846" s="42"/>
      <c r="CT1846" s="42"/>
      <c r="CU1846" s="42"/>
      <c r="CV1846" s="42"/>
    </row>
    <row r="1847" spans="1:100" x14ac:dyDescent="0.45">
      <c r="A1847" s="42"/>
      <c r="B1847" s="42"/>
      <c r="C1847" s="42"/>
      <c r="D1847" s="42"/>
      <c r="E1847" s="42"/>
      <c r="F1847" s="42"/>
      <c r="G1847" s="42"/>
      <c r="H1847" s="42"/>
      <c r="I1847" s="42"/>
      <c r="J1847" s="42"/>
      <c r="K1847" s="42"/>
      <c r="L1847" s="42"/>
      <c r="M1847" s="42"/>
      <c r="N1847" s="42"/>
      <c r="O1847" s="42"/>
      <c r="P1847" s="42"/>
      <c r="Q1847" s="42"/>
      <c r="R1847" s="42"/>
      <c r="S1847" s="42"/>
      <c r="T1847" s="42"/>
      <c r="U1847" s="42"/>
      <c r="V1847" s="42"/>
      <c r="W1847" s="42"/>
      <c r="X1847" s="42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S1847" s="42"/>
      <c r="AT1847" s="42"/>
      <c r="AU1847" s="42"/>
      <c r="AV1847" s="42"/>
      <c r="AW1847" s="42"/>
      <c r="AX1847" s="42"/>
      <c r="AY1847" s="42"/>
      <c r="AZ1847" s="42"/>
      <c r="BA1847" s="42"/>
      <c r="BB1847" s="42"/>
      <c r="BC1847" s="42"/>
      <c r="BD1847" s="42"/>
      <c r="BE1847" s="42"/>
      <c r="BF1847" s="42"/>
      <c r="BG1847" s="42"/>
      <c r="BH1847" s="42"/>
      <c r="BI1847" s="42"/>
      <c r="BJ1847" s="42"/>
      <c r="BK1847" s="42"/>
      <c r="BL1847" s="42"/>
      <c r="BM1847" s="42"/>
      <c r="BN1847" s="42"/>
      <c r="BO1847" s="42"/>
      <c r="BP1847" s="42"/>
      <c r="BQ1847" s="42"/>
      <c r="BR1847" s="42"/>
      <c r="BS1847" s="42"/>
      <c r="BT1847" s="42"/>
      <c r="BU1847" s="42"/>
      <c r="BV1847" s="42"/>
      <c r="BW1847" s="42"/>
      <c r="BX1847" s="42"/>
      <c r="BY1847" s="42"/>
      <c r="BZ1847" s="42"/>
      <c r="CA1847" s="42"/>
      <c r="CB1847" s="42"/>
      <c r="CC1847" s="42"/>
      <c r="CD1847" s="42"/>
      <c r="CE1847" s="42"/>
      <c r="CF1847" s="42"/>
      <c r="CG1847" s="42"/>
      <c r="CH1847" s="42"/>
      <c r="CI1847" s="42"/>
      <c r="CJ1847" s="42"/>
      <c r="CK1847" s="42"/>
      <c r="CL1847" s="42"/>
      <c r="CM1847" s="42"/>
      <c r="CN1847" s="42"/>
      <c r="CO1847" s="42"/>
      <c r="CP1847" s="42"/>
      <c r="CQ1847" s="42"/>
      <c r="CR1847" s="42"/>
      <c r="CS1847" s="42"/>
      <c r="CT1847" s="42"/>
      <c r="CU1847" s="42"/>
      <c r="CV1847" s="42"/>
    </row>
    <row r="1848" spans="1:100" x14ac:dyDescent="0.45">
      <c r="A1848" s="42"/>
      <c r="B1848" s="42"/>
      <c r="C1848" s="42"/>
      <c r="D1848" s="42"/>
      <c r="E1848" s="42"/>
      <c r="F1848" s="42"/>
      <c r="G1848" s="42"/>
      <c r="H1848" s="42"/>
      <c r="I1848" s="42"/>
      <c r="J1848" s="42"/>
      <c r="K1848" s="42"/>
      <c r="L1848" s="42"/>
      <c r="M1848" s="42"/>
      <c r="N1848" s="42"/>
      <c r="O1848" s="42"/>
      <c r="P1848" s="42"/>
      <c r="Q1848" s="42"/>
      <c r="R1848" s="42"/>
      <c r="S1848" s="42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S1848" s="42"/>
      <c r="AT1848" s="42"/>
      <c r="AU1848" s="42"/>
      <c r="AV1848" s="42"/>
      <c r="AW1848" s="42"/>
      <c r="AX1848" s="42"/>
      <c r="AY1848" s="42"/>
      <c r="AZ1848" s="42"/>
      <c r="BA1848" s="42"/>
      <c r="BB1848" s="42"/>
      <c r="BC1848" s="42"/>
      <c r="BD1848" s="42"/>
      <c r="BE1848" s="42"/>
      <c r="BF1848" s="42"/>
      <c r="BG1848" s="42"/>
      <c r="BH1848" s="42"/>
      <c r="BI1848" s="42"/>
      <c r="BJ1848" s="42"/>
      <c r="BK1848" s="42"/>
      <c r="BL1848" s="42"/>
      <c r="BM1848" s="42"/>
      <c r="BN1848" s="42"/>
      <c r="BO1848" s="42"/>
      <c r="BP1848" s="42"/>
      <c r="BQ1848" s="42"/>
      <c r="BR1848" s="42"/>
      <c r="BS1848" s="42"/>
      <c r="BT1848" s="42"/>
      <c r="BU1848" s="42"/>
      <c r="BV1848" s="42"/>
      <c r="BW1848" s="42"/>
      <c r="BX1848" s="42"/>
      <c r="BY1848" s="42"/>
      <c r="BZ1848" s="42"/>
      <c r="CA1848" s="42"/>
      <c r="CB1848" s="42"/>
      <c r="CC1848" s="42"/>
      <c r="CD1848" s="42"/>
      <c r="CE1848" s="42"/>
      <c r="CF1848" s="42"/>
      <c r="CG1848" s="42"/>
      <c r="CH1848" s="42"/>
      <c r="CI1848" s="42"/>
      <c r="CJ1848" s="42"/>
      <c r="CK1848" s="42"/>
      <c r="CL1848" s="42"/>
      <c r="CM1848" s="42"/>
      <c r="CN1848" s="42"/>
      <c r="CO1848" s="42"/>
      <c r="CP1848" s="42"/>
      <c r="CQ1848" s="42"/>
      <c r="CR1848" s="42"/>
      <c r="CS1848" s="42"/>
      <c r="CT1848" s="42"/>
      <c r="CU1848" s="42"/>
      <c r="CV1848" s="42"/>
    </row>
    <row r="1849" spans="1:100" x14ac:dyDescent="0.45">
      <c r="A1849" s="42"/>
      <c r="B1849" s="42"/>
      <c r="C1849" s="42"/>
      <c r="D1849" s="42"/>
      <c r="E1849" s="42"/>
      <c r="F1849" s="42"/>
      <c r="G1849" s="42"/>
      <c r="H1849" s="42"/>
      <c r="I1849" s="42"/>
      <c r="J1849" s="42"/>
      <c r="K1849" s="42"/>
      <c r="L1849" s="42"/>
      <c r="M1849" s="42"/>
      <c r="N1849" s="42"/>
      <c r="O1849" s="42"/>
      <c r="P1849" s="42"/>
      <c r="Q1849" s="42"/>
      <c r="R1849" s="42"/>
      <c r="S1849" s="42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S1849" s="42"/>
      <c r="AT1849" s="42"/>
      <c r="AU1849" s="42"/>
      <c r="AV1849" s="42"/>
      <c r="AW1849" s="42"/>
      <c r="AX1849" s="42"/>
      <c r="AY1849" s="42"/>
      <c r="AZ1849" s="42"/>
      <c r="BA1849" s="42"/>
      <c r="BB1849" s="42"/>
      <c r="BC1849" s="42"/>
      <c r="BD1849" s="42"/>
      <c r="BE1849" s="42"/>
      <c r="BF1849" s="42"/>
      <c r="BG1849" s="42"/>
      <c r="BH1849" s="42"/>
      <c r="BI1849" s="42"/>
      <c r="BJ1849" s="42"/>
      <c r="BK1849" s="42"/>
      <c r="BL1849" s="42"/>
      <c r="BM1849" s="42"/>
      <c r="BN1849" s="42"/>
      <c r="BO1849" s="42"/>
      <c r="BP1849" s="42"/>
      <c r="BQ1849" s="42"/>
      <c r="BR1849" s="42"/>
      <c r="BS1849" s="42"/>
      <c r="BT1849" s="42"/>
      <c r="BU1849" s="42"/>
      <c r="BV1849" s="42"/>
      <c r="BW1849" s="42"/>
      <c r="BX1849" s="42"/>
      <c r="BY1849" s="42"/>
      <c r="BZ1849" s="42"/>
      <c r="CA1849" s="42"/>
      <c r="CB1849" s="42"/>
      <c r="CC1849" s="42"/>
      <c r="CD1849" s="42"/>
      <c r="CE1849" s="42"/>
      <c r="CF1849" s="42"/>
      <c r="CG1849" s="42"/>
      <c r="CH1849" s="42"/>
      <c r="CI1849" s="42"/>
      <c r="CJ1849" s="42"/>
      <c r="CK1849" s="42"/>
      <c r="CL1849" s="42"/>
      <c r="CM1849" s="42"/>
      <c r="CN1849" s="42"/>
      <c r="CO1849" s="42"/>
      <c r="CP1849" s="42"/>
      <c r="CQ1849" s="42"/>
      <c r="CR1849" s="42"/>
      <c r="CS1849" s="42"/>
      <c r="CT1849" s="42"/>
      <c r="CU1849" s="42"/>
      <c r="CV1849" s="42"/>
    </row>
    <row r="1850" spans="1:100" x14ac:dyDescent="0.45">
      <c r="A1850" s="42"/>
      <c r="B1850" s="42"/>
      <c r="C1850" s="42"/>
      <c r="D1850" s="42"/>
      <c r="E1850" s="42"/>
      <c r="F1850" s="42"/>
      <c r="G1850" s="42"/>
      <c r="H1850" s="42"/>
      <c r="I1850" s="42"/>
      <c r="J1850" s="42"/>
      <c r="K1850" s="42"/>
      <c r="L1850" s="42"/>
      <c r="M1850" s="42"/>
      <c r="N1850" s="42"/>
      <c r="O1850" s="42"/>
      <c r="P1850" s="42"/>
      <c r="Q1850" s="42"/>
      <c r="R1850" s="42"/>
      <c r="S1850" s="42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S1850" s="42"/>
      <c r="AT1850" s="42"/>
      <c r="AU1850" s="42"/>
      <c r="AV1850" s="42"/>
      <c r="AW1850" s="42"/>
      <c r="AX1850" s="42"/>
      <c r="AY1850" s="42"/>
      <c r="AZ1850" s="42"/>
      <c r="BA1850" s="42"/>
      <c r="BB1850" s="42"/>
      <c r="BC1850" s="42"/>
      <c r="BD1850" s="42"/>
      <c r="BE1850" s="42"/>
      <c r="BF1850" s="42"/>
      <c r="BG1850" s="42"/>
      <c r="BH1850" s="42"/>
      <c r="BI1850" s="42"/>
      <c r="BJ1850" s="42"/>
      <c r="BK1850" s="42"/>
      <c r="BL1850" s="42"/>
      <c r="BM1850" s="42"/>
      <c r="BN1850" s="42"/>
      <c r="BO1850" s="42"/>
      <c r="BP1850" s="42"/>
      <c r="BQ1850" s="42"/>
      <c r="BR1850" s="42"/>
      <c r="BS1850" s="42"/>
      <c r="BT1850" s="42"/>
      <c r="BU1850" s="42"/>
      <c r="BV1850" s="42"/>
      <c r="BW1850" s="42"/>
      <c r="BX1850" s="42"/>
      <c r="BY1850" s="42"/>
      <c r="BZ1850" s="42"/>
      <c r="CA1850" s="42"/>
      <c r="CB1850" s="42"/>
      <c r="CC1850" s="42"/>
      <c r="CD1850" s="42"/>
      <c r="CE1850" s="42"/>
      <c r="CF1850" s="42"/>
      <c r="CG1850" s="42"/>
      <c r="CH1850" s="42"/>
      <c r="CI1850" s="42"/>
      <c r="CJ1850" s="42"/>
      <c r="CK1850" s="42"/>
      <c r="CL1850" s="42"/>
      <c r="CM1850" s="42"/>
      <c r="CN1850" s="42"/>
      <c r="CO1850" s="42"/>
      <c r="CP1850" s="42"/>
      <c r="CQ1850" s="42"/>
      <c r="CR1850" s="42"/>
      <c r="CS1850" s="42"/>
      <c r="CT1850" s="42"/>
      <c r="CU1850" s="42"/>
      <c r="CV1850" s="42"/>
    </row>
    <row r="1851" spans="1:100" x14ac:dyDescent="0.45">
      <c r="A1851" s="42"/>
      <c r="B1851" s="42"/>
      <c r="C1851" s="42"/>
      <c r="D1851" s="42"/>
      <c r="E1851" s="42"/>
      <c r="F1851" s="42"/>
      <c r="G1851" s="42"/>
      <c r="H1851" s="42"/>
      <c r="I1851" s="42"/>
      <c r="J1851" s="42"/>
      <c r="K1851" s="42"/>
      <c r="L1851" s="42"/>
      <c r="M1851" s="42"/>
      <c r="N1851" s="42"/>
      <c r="O1851" s="42"/>
      <c r="P1851" s="42"/>
      <c r="Q1851" s="42"/>
      <c r="R1851" s="42"/>
      <c r="S1851" s="42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S1851" s="42"/>
      <c r="AT1851" s="42"/>
      <c r="AU1851" s="42"/>
      <c r="AV1851" s="42"/>
      <c r="AW1851" s="42"/>
      <c r="AX1851" s="42"/>
      <c r="AY1851" s="42"/>
      <c r="AZ1851" s="42"/>
      <c r="BA1851" s="42"/>
      <c r="BB1851" s="42"/>
      <c r="BC1851" s="42"/>
      <c r="BD1851" s="42"/>
      <c r="BE1851" s="42"/>
      <c r="BF1851" s="42"/>
      <c r="BG1851" s="42"/>
      <c r="BH1851" s="42"/>
      <c r="BI1851" s="42"/>
      <c r="BJ1851" s="42"/>
      <c r="BK1851" s="42"/>
      <c r="BL1851" s="42"/>
      <c r="BM1851" s="42"/>
      <c r="BN1851" s="42"/>
      <c r="BO1851" s="42"/>
      <c r="BP1851" s="42"/>
      <c r="BQ1851" s="42"/>
      <c r="BR1851" s="42"/>
      <c r="BS1851" s="42"/>
      <c r="BT1851" s="42"/>
      <c r="BU1851" s="42"/>
      <c r="BV1851" s="42"/>
      <c r="BW1851" s="42"/>
      <c r="BX1851" s="42"/>
      <c r="BY1851" s="42"/>
      <c r="BZ1851" s="42"/>
      <c r="CA1851" s="42"/>
      <c r="CB1851" s="42"/>
      <c r="CC1851" s="42"/>
      <c r="CD1851" s="42"/>
      <c r="CE1851" s="42"/>
      <c r="CF1851" s="42"/>
      <c r="CG1851" s="42"/>
      <c r="CH1851" s="42"/>
      <c r="CI1851" s="42"/>
      <c r="CJ1851" s="42"/>
      <c r="CK1851" s="42"/>
      <c r="CL1851" s="42"/>
      <c r="CM1851" s="42"/>
      <c r="CN1851" s="42"/>
      <c r="CO1851" s="42"/>
      <c r="CP1851" s="42"/>
      <c r="CQ1851" s="42"/>
      <c r="CR1851" s="42"/>
      <c r="CS1851" s="42"/>
      <c r="CT1851" s="42"/>
      <c r="CU1851" s="42"/>
      <c r="CV1851" s="42"/>
    </row>
    <row r="1852" spans="1:100" x14ac:dyDescent="0.45">
      <c r="A1852" s="42"/>
      <c r="B1852" s="42"/>
      <c r="C1852" s="42"/>
      <c r="D1852" s="42"/>
      <c r="E1852" s="42"/>
      <c r="F1852" s="42"/>
      <c r="G1852" s="42"/>
      <c r="H1852" s="42"/>
      <c r="I1852" s="42"/>
      <c r="J1852" s="42"/>
      <c r="K1852" s="42"/>
      <c r="L1852" s="42"/>
      <c r="M1852" s="42"/>
      <c r="N1852" s="42"/>
      <c r="O1852" s="42"/>
      <c r="P1852" s="42"/>
      <c r="Q1852" s="42"/>
      <c r="R1852" s="42"/>
      <c r="S1852" s="42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S1852" s="42"/>
      <c r="AT1852" s="42"/>
      <c r="AU1852" s="42"/>
      <c r="AV1852" s="42"/>
      <c r="AW1852" s="42"/>
      <c r="AX1852" s="42"/>
      <c r="AY1852" s="42"/>
      <c r="AZ1852" s="42"/>
      <c r="BA1852" s="42"/>
      <c r="BB1852" s="42"/>
      <c r="BC1852" s="42"/>
      <c r="BD1852" s="42"/>
      <c r="BE1852" s="42"/>
      <c r="BF1852" s="42"/>
      <c r="BG1852" s="42"/>
      <c r="BH1852" s="42"/>
      <c r="BI1852" s="42"/>
      <c r="BJ1852" s="42"/>
      <c r="BK1852" s="42"/>
      <c r="BL1852" s="42"/>
      <c r="BM1852" s="42"/>
      <c r="BN1852" s="42"/>
      <c r="BO1852" s="42"/>
      <c r="BP1852" s="42"/>
      <c r="BQ1852" s="42"/>
      <c r="BR1852" s="42"/>
      <c r="BS1852" s="42"/>
      <c r="BT1852" s="42"/>
      <c r="BU1852" s="42"/>
      <c r="BV1852" s="42"/>
      <c r="BW1852" s="42"/>
      <c r="BX1852" s="42"/>
      <c r="BY1852" s="42"/>
      <c r="BZ1852" s="42"/>
      <c r="CA1852" s="42"/>
      <c r="CB1852" s="42"/>
      <c r="CC1852" s="42"/>
      <c r="CD1852" s="42"/>
      <c r="CE1852" s="42"/>
      <c r="CF1852" s="42"/>
      <c r="CG1852" s="42"/>
      <c r="CH1852" s="42"/>
      <c r="CI1852" s="42"/>
      <c r="CJ1852" s="42"/>
      <c r="CK1852" s="42"/>
      <c r="CL1852" s="42"/>
      <c r="CM1852" s="42"/>
      <c r="CN1852" s="42"/>
      <c r="CO1852" s="42"/>
      <c r="CP1852" s="42"/>
      <c r="CQ1852" s="42"/>
      <c r="CR1852" s="42"/>
      <c r="CS1852" s="42"/>
      <c r="CT1852" s="42"/>
      <c r="CU1852" s="42"/>
      <c r="CV1852" s="42"/>
    </row>
    <row r="1853" spans="1:100" x14ac:dyDescent="0.45">
      <c r="A1853" s="42"/>
      <c r="B1853" s="42"/>
      <c r="C1853" s="42"/>
      <c r="D1853" s="42"/>
      <c r="E1853" s="42"/>
      <c r="F1853" s="42"/>
      <c r="G1853" s="42"/>
      <c r="H1853" s="42"/>
      <c r="I1853" s="42"/>
      <c r="J1853" s="42"/>
      <c r="K1853" s="42"/>
      <c r="L1853" s="42"/>
      <c r="M1853" s="42"/>
      <c r="N1853" s="42"/>
      <c r="O1853" s="42"/>
      <c r="P1853" s="42"/>
      <c r="Q1853" s="42"/>
      <c r="R1853" s="42"/>
      <c r="S1853" s="42"/>
      <c r="T1853" s="42"/>
      <c r="U1853" s="42"/>
      <c r="V1853" s="42"/>
      <c r="W1853" s="42"/>
      <c r="X1853" s="42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S1853" s="42"/>
      <c r="AT1853" s="42"/>
      <c r="AU1853" s="42"/>
      <c r="AV1853" s="42"/>
      <c r="AW1853" s="42"/>
      <c r="AX1853" s="42"/>
      <c r="AY1853" s="42"/>
      <c r="AZ1853" s="42"/>
      <c r="BA1853" s="42"/>
      <c r="BB1853" s="42"/>
      <c r="BC1853" s="42"/>
      <c r="BD1853" s="42"/>
      <c r="BE1853" s="42"/>
      <c r="BF1853" s="42"/>
      <c r="BG1853" s="42"/>
      <c r="BH1853" s="42"/>
      <c r="BI1853" s="42"/>
      <c r="BJ1853" s="42"/>
      <c r="BK1853" s="42"/>
      <c r="BL1853" s="42"/>
      <c r="BM1853" s="42"/>
      <c r="BN1853" s="42"/>
      <c r="BO1853" s="42"/>
      <c r="BP1853" s="42"/>
      <c r="BQ1853" s="42"/>
      <c r="BR1853" s="42"/>
      <c r="BS1853" s="42"/>
      <c r="BT1853" s="42"/>
      <c r="BU1853" s="42"/>
      <c r="BV1853" s="42"/>
      <c r="BW1853" s="42"/>
      <c r="BX1853" s="42"/>
      <c r="BY1853" s="42"/>
      <c r="BZ1853" s="42"/>
      <c r="CA1853" s="42"/>
      <c r="CB1853" s="42"/>
      <c r="CC1853" s="42"/>
      <c r="CD1853" s="42"/>
      <c r="CE1853" s="42"/>
      <c r="CF1853" s="42"/>
      <c r="CG1853" s="42"/>
      <c r="CH1853" s="42"/>
      <c r="CI1853" s="42"/>
      <c r="CJ1853" s="42"/>
      <c r="CK1853" s="42"/>
      <c r="CL1853" s="42"/>
      <c r="CM1853" s="42"/>
      <c r="CN1853" s="42"/>
      <c r="CO1853" s="42"/>
      <c r="CP1853" s="42"/>
      <c r="CQ1853" s="42"/>
      <c r="CR1853" s="42"/>
      <c r="CS1853" s="42"/>
      <c r="CT1853" s="42"/>
      <c r="CU1853" s="42"/>
      <c r="CV1853" s="42"/>
    </row>
    <row r="1854" spans="1:100" x14ac:dyDescent="0.45">
      <c r="A1854" s="42"/>
      <c r="B1854" s="42"/>
      <c r="C1854" s="42"/>
      <c r="D1854" s="42"/>
      <c r="E1854" s="42"/>
      <c r="F1854" s="42"/>
      <c r="G1854" s="42"/>
      <c r="H1854" s="42"/>
      <c r="I1854" s="42"/>
      <c r="J1854" s="42"/>
      <c r="K1854" s="42"/>
      <c r="L1854" s="42"/>
      <c r="M1854" s="42"/>
      <c r="N1854" s="42"/>
      <c r="O1854" s="42"/>
      <c r="P1854" s="42"/>
      <c r="Q1854" s="42"/>
      <c r="R1854" s="42"/>
      <c r="S1854" s="42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S1854" s="42"/>
      <c r="AT1854" s="42"/>
      <c r="AU1854" s="42"/>
      <c r="AV1854" s="42"/>
      <c r="AW1854" s="42"/>
      <c r="AX1854" s="42"/>
      <c r="AY1854" s="42"/>
      <c r="AZ1854" s="42"/>
      <c r="BA1854" s="42"/>
      <c r="BB1854" s="42"/>
      <c r="BC1854" s="42"/>
      <c r="BD1854" s="42"/>
      <c r="BE1854" s="42"/>
      <c r="BF1854" s="42"/>
      <c r="BG1854" s="42"/>
      <c r="BH1854" s="42"/>
      <c r="BI1854" s="42"/>
      <c r="BJ1854" s="42"/>
      <c r="BK1854" s="42"/>
      <c r="BL1854" s="42"/>
      <c r="BM1854" s="42"/>
      <c r="BN1854" s="42"/>
      <c r="BO1854" s="42"/>
      <c r="BP1854" s="42"/>
      <c r="BQ1854" s="42"/>
      <c r="BR1854" s="42"/>
      <c r="BS1854" s="42"/>
      <c r="BT1854" s="42"/>
      <c r="BU1854" s="42"/>
      <c r="BV1854" s="42"/>
      <c r="BW1854" s="42"/>
      <c r="BX1854" s="42"/>
      <c r="BY1854" s="42"/>
      <c r="BZ1854" s="42"/>
      <c r="CA1854" s="42"/>
      <c r="CB1854" s="42"/>
      <c r="CC1854" s="42"/>
      <c r="CD1854" s="42"/>
      <c r="CE1854" s="42"/>
      <c r="CF1854" s="42"/>
      <c r="CG1854" s="42"/>
      <c r="CH1854" s="42"/>
      <c r="CI1854" s="42"/>
      <c r="CJ1854" s="42"/>
      <c r="CK1854" s="42"/>
      <c r="CL1854" s="42"/>
      <c r="CM1854" s="42"/>
      <c r="CN1854" s="42"/>
      <c r="CO1854" s="42"/>
      <c r="CP1854" s="42"/>
      <c r="CQ1854" s="42"/>
      <c r="CR1854" s="42"/>
      <c r="CS1854" s="42"/>
      <c r="CT1854" s="42"/>
      <c r="CU1854" s="42"/>
      <c r="CV1854" s="42"/>
    </row>
    <row r="1855" spans="1:100" x14ac:dyDescent="0.45">
      <c r="A1855" s="42"/>
      <c r="B1855" s="42"/>
      <c r="C1855" s="42"/>
      <c r="D1855" s="42"/>
      <c r="E1855" s="42"/>
      <c r="F1855" s="42"/>
      <c r="G1855" s="42"/>
      <c r="H1855" s="42"/>
      <c r="I1855" s="42"/>
      <c r="J1855" s="42"/>
      <c r="K1855" s="42"/>
      <c r="L1855" s="42"/>
      <c r="M1855" s="42"/>
      <c r="N1855" s="42"/>
      <c r="O1855" s="42"/>
      <c r="P1855" s="42"/>
      <c r="Q1855" s="42"/>
      <c r="R1855" s="42"/>
      <c r="S1855" s="42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S1855" s="42"/>
      <c r="AT1855" s="42"/>
      <c r="AU1855" s="42"/>
      <c r="AV1855" s="42"/>
      <c r="AW1855" s="42"/>
      <c r="AX1855" s="42"/>
      <c r="AY1855" s="42"/>
      <c r="AZ1855" s="42"/>
      <c r="BA1855" s="42"/>
      <c r="BB1855" s="42"/>
      <c r="BC1855" s="42"/>
      <c r="BD1855" s="42"/>
      <c r="BE1855" s="42"/>
      <c r="BF1855" s="42"/>
      <c r="BG1855" s="42"/>
      <c r="BH1855" s="42"/>
      <c r="BI1855" s="42"/>
      <c r="BJ1855" s="42"/>
      <c r="BK1855" s="42"/>
      <c r="BL1855" s="42"/>
      <c r="BM1855" s="42"/>
      <c r="BN1855" s="42"/>
      <c r="BO1855" s="42"/>
      <c r="BP1855" s="42"/>
      <c r="BQ1855" s="42"/>
      <c r="BR1855" s="42"/>
      <c r="BS1855" s="42"/>
      <c r="BT1855" s="42"/>
      <c r="BU1855" s="42"/>
      <c r="BV1855" s="42"/>
      <c r="BW1855" s="42"/>
      <c r="BX1855" s="42"/>
      <c r="BY1855" s="42"/>
      <c r="BZ1855" s="42"/>
      <c r="CA1855" s="42"/>
      <c r="CB1855" s="42"/>
      <c r="CC1855" s="42"/>
      <c r="CD1855" s="42"/>
      <c r="CE1855" s="42"/>
      <c r="CF1855" s="42"/>
      <c r="CG1855" s="42"/>
      <c r="CH1855" s="42"/>
      <c r="CI1855" s="42"/>
      <c r="CJ1855" s="42"/>
      <c r="CK1855" s="42"/>
      <c r="CL1855" s="42"/>
      <c r="CM1855" s="42"/>
      <c r="CN1855" s="42"/>
      <c r="CO1855" s="42"/>
      <c r="CP1855" s="42"/>
      <c r="CQ1855" s="42"/>
      <c r="CR1855" s="42"/>
      <c r="CS1855" s="42"/>
      <c r="CT1855" s="42"/>
      <c r="CU1855" s="42"/>
      <c r="CV1855" s="42"/>
    </row>
    <row r="1856" spans="1:100" x14ac:dyDescent="0.45">
      <c r="A1856" s="42"/>
      <c r="B1856" s="42"/>
      <c r="C1856" s="42"/>
      <c r="D1856" s="42"/>
      <c r="E1856" s="42"/>
      <c r="F1856" s="42"/>
      <c r="G1856" s="42"/>
      <c r="H1856" s="42"/>
      <c r="I1856" s="42"/>
      <c r="J1856" s="42"/>
      <c r="K1856" s="42"/>
      <c r="L1856" s="42"/>
      <c r="M1856" s="42"/>
      <c r="N1856" s="42"/>
      <c r="O1856" s="42"/>
      <c r="P1856" s="42"/>
      <c r="Q1856" s="42"/>
      <c r="R1856" s="42"/>
      <c r="S1856" s="42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S1856" s="42"/>
      <c r="AT1856" s="42"/>
      <c r="AU1856" s="42"/>
      <c r="AV1856" s="42"/>
      <c r="AW1856" s="42"/>
      <c r="AX1856" s="42"/>
      <c r="AY1856" s="42"/>
      <c r="AZ1856" s="42"/>
      <c r="BA1856" s="42"/>
      <c r="BB1856" s="42"/>
      <c r="BC1856" s="42"/>
      <c r="BD1856" s="42"/>
      <c r="BE1856" s="42"/>
      <c r="BF1856" s="42"/>
      <c r="BG1856" s="42"/>
      <c r="BH1856" s="42"/>
      <c r="BI1856" s="42"/>
      <c r="BJ1856" s="42"/>
      <c r="BK1856" s="42"/>
      <c r="BL1856" s="42"/>
      <c r="BM1856" s="42"/>
      <c r="BN1856" s="42"/>
      <c r="BO1856" s="42"/>
      <c r="BP1856" s="42"/>
      <c r="BQ1856" s="42"/>
      <c r="BR1856" s="42"/>
      <c r="BS1856" s="42"/>
      <c r="BT1856" s="42"/>
      <c r="BU1856" s="42"/>
      <c r="BV1856" s="42"/>
      <c r="BW1856" s="42"/>
      <c r="BX1856" s="42"/>
      <c r="BY1856" s="42"/>
      <c r="BZ1856" s="42"/>
      <c r="CA1856" s="42"/>
      <c r="CB1856" s="42"/>
      <c r="CC1856" s="42"/>
      <c r="CD1856" s="42"/>
      <c r="CE1856" s="42"/>
      <c r="CF1856" s="42"/>
      <c r="CG1856" s="42"/>
      <c r="CH1856" s="42"/>
      <c r="CI1856" s="42"/>
      <c r="CJ1856" s="42"/>
      <c r="CK1856" s="42"/>
      <c r="CL1856" s="42"/>
      <c r="CM1856" s="42"/>
      <c r="CN1856" s="42"/>
      <c r="CO1856" s="42"/>
      <c r="CP1856" s="42"/>
      <c r="CQ1856" s="42"/>
      <c r="CR1856" s="42"/>
      <c r="CS1856" s="42"/>
      <c r="CT1856" s="42"/>
      <c r="CU1856" s="42"/>
      <c r="CV1856" s="42"/>
    </row>
    <row r="1857" spans="1:100" x14ac:dyDescent="0.45">
      <c r="A1857" s="42"/>
      <c r="B1857" s="42"/>
      <c r="C1857" s="42"/>
      <c r="D1857" s="42"/>
      <c r="E1857" s="42"/>
      <c r="F1857" s="42"/>
      <c r="G1857" s="42"/>
      <c r="H1857" s="42"/>
      <c r="I1857" s="42"/>
      <c r="J1857" s="42"/>
      <c r="K1857" s="42"/>
      <c r="L1857" s="42"/>
      <c r="M1857" s="42"/>
      <c r="N1857" s="42"/>
      <c r="O1857" s="42"/>
      <c r="P1857" s="42"/>
      <c r="Q1857" s="42"/>
      <c r="R1857" s="42"/>
      <c r="S1857" s="42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S1857" s="42"/>
      <c r="AT1857" s="42"/>
      <c r="AU1857" s="42"/>
      <c r="AV1857" s="42"/>
      <c r="AW1857" s="42"/>
      <c r="AX1857" s="42"/>
      <c r="AY1857" s="42"/>
      <c r="AZ1857" s="42"/>
      <c r="BA1857" s="42"/>
      <c r="BB1857" s="42"/>
      <c r="BC1857" s="42"/>
      <c r="BD1857" s="42"/>
      <c r="BE1857" s="42"/>
      <c r="BF1857" s="42"/>
      <c r="BG1857" s="42"/>
      <c r="BH1857" s="42"/>
      <c r="BI1857" s="42"/>
      <c r="BJ1857" s="42"/>
      <c r="BK1857" s="42"/>
      <c r="BL1857" s="42"/>
      <c r="BM1857" s="42"/>
      <c r="BN1857" s="42"/>
      <c r="BO1857" s="42"/>
      <c r="BP1857" s="42"/>
      <c r="BQ1857" s="42"/>
      <c r="BR1857" s="42"/>
      <c r="BS1857" s="42"/>
      <c r="BT1857" s="42"/>
      <c r="BU1857" s="42"/>
      <c r="BV1857" s="42"/>
      <c r="BW1857" s="42"/>
      <c r="BX1857" s="42"/>
      <c r="BY1857" s="42"/>
      <c r="BZ1857" s="42"/>
      <c r="CA1857" s="42"/>
      <c r="CB1857" s="42"/>
      <c r="CC1857" s="42"/>
      <c r="CD1857" s="42"/>
      <c r="CE1857" s="42"/>
      <c r="CF1857" s="42"/>
      <c r="CG1857" s="42"/>
      <c r="CH1857" s="42"/>
      <c r="CI1857" s="42"/>
      <c r="CJ1857" s="42"/>
      <c r="CK1857" s="42"/>
      <c r="CL1857" s="42"/>
      <c r="CM1857" s="42"/>
      <c r="CN1857" s="42"/>
      <c r="CO1857" s="42"/>
      <c r="CP1857" s="42"/>
      <c r="CQ1857" s="42"/>
      <c r="CR1857" s="42"/>
      <c r="CS1857" s="42"/>
      <c r="CT1857" s="42"/>
      <c r="CU1857" s="42"/>
      <c r="CV1857" s="42"/>
    </row>
    <row r="1858" spans="1:100" x14ac:dyDescent="0.45">
      <c r="A1858" s="42"/>
      <c r="B1858" s="42"/>
      <c r="C1858" s="42"/>
      <c r="D1858" s="42"/>
      <c r="E1858" s="42"/>
      <c r="F1858" s="42"/>
      <c r="G1858" s="42"/>
      <c r="H1858" s="42"/>
      <c r="I1858" s="42"/>
      <c r="J1858" s="42"/>
      <c r="K1858" s="42"/>
      <c r="L1858" s="42"/>
      <c r="M1858" s="42"/>
      <c r="N1858" s="42"/>
      <c r="O1858" s="42"/>
      <c r="P1858" s="42"/>
      <c r="Q1858" s="42"/>
      <c r="R1858" s="42"/>
      <c r="S1858" s="42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S1858" s="42"/>
      <c r="AT1858" s="42"/>
      <c r="AU1858" s="42"/>
      <c r="AV1858" s="42"/>
      <c r="AW1858" s="42"/>
      <c r="AX1858" s="42"/>
      <c r="AY1858" s="42"/>
      <c r="AZ1858" s="42"/>
      <c r="BA1858" s="42"/>
      <c r="BB1858" s="42"/>
      <c r="BC1858" s="42"/>
      <c r="BD1858" s="42"/>
      <c r="BE1858" s="42"/>
      <c r="BF1858" s="42"/>
      <c r="BG1858" s="42"/>
      <c r="BH1858" s="42"/>
      <c r="BI1858" s="42"/>
      <c r="BJ1858" s="42"/>
      <c r="BK1858" s="42"/>
      <c r="BL1858" s="42"/>
      <c r="BM1858" s="42"/>
      <c r="BN1858" s="42"/>
      <c r="BO1858" s="42"/>
      <c r="BP1858" s="42"/>
      <c r="BQ1858" s="42"/>
      <c r="BR1858" s="42"/>
      <c r="BS1858" s="42"/>
      <c r="BT1858" s="42"/>
      <c r="BU1858" s="42"/>
      <c r="BV1858" s="42"/>
      <c r="BW1858" s="42"/>
      <c r="BX1858" s="42"/>
      <c r="BY1858" s="42"/>
      <c r="BZ1858" s="42"/>
      <c r="CA1858" s="42"/>
      <c r="CB1858" s="42"/>
      <c r="CC1858" s="42"/>
      <c r="CD1858" s="42"/>
      <c r="CE1858" s="42"/>
      <c r="CF1858" s="42"/>
      <c r="CG1858" s="42"/>
      <c r="CH1858" s="42"/>
      <c r="CI1858" s="42"/>
      <c r="CJ1858" s="42"/>
      <c r="CK1858" s="42"/>
      <c r="CL1858" s="42"/>
      <c r="CM1858" s="42"/>
      <c r="CN1858" s="42"/>
      <c r="CO1858" s="42"/>
      <c r="CP1858" s="42"/>
      <c r="CQ1858" s="42"/>
      <c r="CR1858" s="42"/>
      <c r="CS1858" s="42"/>
      <c r="CT1858" s="42"/>
      <c r="CU1858" s="42"/>
      <c r="CV1858" s="42"/>
    </row>
    <row r="1859" spans="1:100" x14ac:dyDescent="0.45">
      <c r="A1859" s="42"/>
      <c r="B1859" s="42"/>
      <c r="C1859" s="42"/>
      <c r="D1859" s="42"/>
      <c r="E1859" s="42"/>
      <c r="F1859" s="42"/>
      <c r="G1859" s="42"/>
      <c r="H1859" s="42"/>
      <c r="I1859" s="42"/>
      <c r="J1859" s="42"/>
      <c r="K1859" s="42"/>
      <c r="L1859" s="42"/>
      <c r="M1859" s="42"/>
      <c r="N1859" s="42"/>
      <c r="O1859" s="42"/>
      <c r="P1859" s="42"/>
      <c r="Q1859" s="42"/>
      <c r="R1859" s="42"/>
      <c r="S1859" s="42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S1859" s="42"/>
      <c r="AT1859" s="42"/>
      <c r="AU1859" s="42"/>
      <c r="AV1859" s="42"/>
      <c r="AW1859" s="42"/>
      <c r="AX1859" s="42"/>
      <c r="AY1859" s="42"/>
      <c r="AZ1859" s="42"/>
      <c r="BA1859" s="42"/>
      <c r="BB1859" s="42"/>
      <c r="BC1859" s="42"/>
      <c r="BD1859" s="42"/>
      <c r="BE1859" s="42"/>
      <c r="BF1859" s="42"/>
      <c r="BG1859" s="42"/>
      <c r="BH1859" s="42"/>
      <c r="BI1859" s="42"/>
      <c r="BJ1859" s="42"/>
      <c r="BK1859" s="42"/>
      <c r="BL1859" s="42"/>
      <c r="BM1859" s="42"/>
      <c r="BN1859" s="42"/>
      <c r="BO1859" s="42"/>
      <c r="BP1859" s="42"/>
      <c r="BQ1859" s="42"/>
      <c r="BR1859" s="42"/>
      <c r="BS1859" s="42"/>
      <c r="BT1859" s="42"/>
      <c r="BU1859" s="42"/>
      <c r="BV1859" s="42"/>
      <c r="BW1859" s="42"/>
      <c r="BX1859" s="42"/>
      <c r="BY1859" s="42"/>
      <c r="BZ1859" s="42"/>
      <c r="CA1859" s="42"/>
      <c r="CB1859" s="42"/>
      <c r="CC1859" s="42"/>
      <c r="CD1859" s="42"/>
      <c r="CE1859" s="42"/>
      <c r="CF1859" s="42"/>
      <c r="CG1859" s="42"/>
      <c r="CH1859" s="42"/>
      <c r="CI1859" s="42"/>
      <c r="CJ1859" s="42"/>
      <c r="CK1859" s="42"/>
      <c r="CL1859" s="42"/>
      <c r="CM1859" s="42"/>
      <c r="CN1859" s="42"/>
      <c r="CO1859" s="42"/>
      <c r="CP1859" s="42"/>
      <c r="CQ1859" s="42"/>
      <c r="CR1859" s="42"/>
      <c r="CS1859" s="42"/>
      <c r="CT1859" s="42"/>
      <c r="CU1859" s="42"/>
      <c r="CV1859" s="42"/>
    </row>
    <row r="1860" spans="1:100" x14ac:dyDescent="0.45">
      <c r="A1860" s="42"/>
      <c r="B1860" s="42"/>
      <c r="C1860" s="42"/>
      <c r="D1860" s="42"/>
      <c r="E1860" s="42"/>
      <c r="F1860" s="42"/>
      <c r="G1860" s="42"/>
      <c r="H1860" s="42"/>
      <c r="I1860" s="42"/>
      <c r="J1860" s="42"/>
      <c r="K1860" s="42"/>
      <c r="L1860" s="42"/>
      <c r="M1860" s="42"/>
      <c r="N1860" s="42"/>
      <c r="O1860" s="42"/>
      <c r="P1860" s="42"/>
      <c r="Q1860" s="42"/>
      <c r="R1860" s="42"/>
      <c r="S1860" s="42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S1860" s="42"/>
      <c r="AT1860" s="42"/>
      <c r="AU1860" s="42"/>
      <c r="AV1860" s="42"/>
      <c r="AW1860" s="42"/>
      <c r="AX1860" s="42"/>
      <c r="AY1860" s="42"/>
      <c r="AZ1860" s="42"/>
      <c r="BA1860" s="42"/>
      <c r="BB1860" s="42"/>
      <c r="BC1860" s="42"/>
      <c r="BD1860" s="42"/>
      <c r="BE1860" s="42"/>
      <c r="BF1860" s="42"/>
      <c r="BG1860" s="42"/>
      <c r="BH1860" s="42"/>
      <c r="BI1860" s="42"/>
      <c r="BJ1860" s="42"/>
      <c r="BK1860" s="42"/>
      <c r="BL1860" s="42"/>
      <c r="BM1860" s="42"/>
      <c r="BN1860" s="42"/>
      <c r="BO1860" s="42"/>
      <c r="BP1860" s="42"/>
      <c r="BQ1860" s="42"/>
      <c r="BR1860" s="42"/>
      <c r="BS1860" s="42"/>
      <c r="BT1860" s="42"/>
      <c r="BU1860" s="42"/>
      <c r="BV1860" s="42"/>
      <c r="BW1860" s="42"/>
      <c r="BX1860" s="42"/>
      <c r="BY1860" s="42"/>
      <c r="BZ1860" s="42"/>
      <c r="CA1860" s="42"/>
      <c r="CB1860" s="42"/>
      <c r="CC1860" s="42"/>
      <c r="CD1860" s="42"/>
      <c r="CE1860" s="42"/>
      <c r="CF1860" s="42"/>
      <c r="CG1860" s="42"/>
      <c r="CH1860" s="42"/>
      <c r="CI1860" s="42"/>
      <c r="CJ1860" s="42"/>
      <c r="CK1860" s="42"/>
      <c r="CL1860" s="42"/>
      <c r="CM1860" s="42"/>
      <c r="CN1860" s="42"/>
      <c r="CO1860" s="42"/>
      <c r="CP1860" s="42"/>
      <c r="CQ1860" s="42"/>
      <c r="CR1860" s="42"/>
      <c r="CS1860" s="42"/>
      <c r="CT1860" s="42"/>
      <c r="CU1860" s="42"/>
      <c r="CV1860" s="42"/>
    </row>
    <row r="1861" spans="1:100" x14ac:dyDescent="0.45">
      <c r="A1861" s="42"/>
      <c r="B1861" s="42"/>
      <c r="C1861" s="42"/>
      <c r="D1861" s="42"/>
      <c r="E1861" s="42"/>
      <c r="F1861" s="42"/>
      <c r="G1861" s="42"/>
      <c r="H1861" s="42"/>
      <c r="I1861" s="42"/>
      <c r="J1861" s="42"/>
      <c r="K1861" s="42"/>
      <c r="L1861" s="42"/>
      <c r="M1861" s="42"/>
      <c r="N1861" s="42"/>
      <c r="O1861" s="42"/>
      <c r="P1861" s="42"/>
      <c r="Q1861" s="42"/>
      <c r="R1861" s="42"/>
      <c r="S1861" s="42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S1861" s="42"/>
      <c r="AT1861" s="42"/>
      <c r="AU1861" s="42"/>
      <c r="AV1861" s="42"/>
      <c r="AW1861" s="42"/>
      <c r="AX1861" s="42"/>
      <c r="AY1861" s="42"/>
      <c r="AZ1861" s="42"/>
      <c r="BA1861" s="42"/>
      <c r="BB1861" s="42"/>
      <c r="BC1861" s="42"/>
      <c r="BD1861" s="42"/>
      <c r="BE1861" s="42"/>
      <c r="BF1861" s="42"/>
      <c r="BG1861" s="42"/>
      <c r="BH1861" s="42"/>
      <c r="BI1861" s="42"/>
      <c r="BJ1861" s="42"/>
      <c r="BK1861" s="42"/>
      <c r="BL1861" s="42"/>
      <c r="BM1861" s="42"/>
      <c r="BN1861" s="42"/>
      <c r="BO1861" s="42"/>
      <c r="BP1861" s="42"/>
      <c r="BQ1861" s="42"/>
      <c r="BR1861" s="42"/>
      <c r="BS1861" s="42"/>
      <c r="BT1861" s="42"/>
      <c r="BU1861" s="42"/>
      <c r="BV1861" s="42"/>
      <c r="BW1861" s="42"/>
      <c r="BX1861" s="42"/>
      <c r="BY1861" s="42"/>
      <c r="BZ1861" s="42"/>
      <c r="CA1861" s="42"/>
      <c r="CB1861" s="42"/>
      <c r="CC1861" s="42"/>
      <c r="CD1861" s="42"/>
      <c r="CE1861" s="42"/>
      <c r="CF1861" s="42"/>
      <c r="CG1861" s="42"/>
      <c r="CH1861" s="42"/>
      <c r="CI1861" s="42"/>
      <c r="CJ1861" s="42"/>
      <c r="CK1861" s="42"/>
      <c r="CL1861" s="42"/>
      <c r="CM1861" s="42"/>
      <c r="CN1861" s="42"/>
      <c r="CO1861" s="42"/>
      <c r="CP1861" s="42"/>
      <c r="CQ1861" s="42"/>
      <c r="CR1861" s="42"/>
      <c r="CS1861" s="42"/>
      <c r="CT1861" s="42"/>
      <c r="CU1861" s="42"/>
      <c r="CV1861" s="42"/>
    </row>
    <row r="1862" spans="1:100" x14ac:dyDescent="0.45">
      <c r="A1862" s="42"/>
      <c r="B1862" s="42"/>
      <c r="C1862" s="42"/>
      <c r="D1862" s="42"/>
      <c r="E1862" s="42"/>
      <c r="F1862" s="42"/>
      <c r="G1862" s="42"/>
      <c r="H1862" s="42"/>
      <c r="I1862" s="42"/>
      <c r="J1862" s="42"/>
      <c r="K1862" s="42"/>
      <c r="L1862" s="42"/>
      <c r="M1862" s="42"/>
      <c r="N1862" s="42"/>
      <c r="O1862" s="42"/>
      <c r="P1862" s="42"/>
      <c r="Q1862" s="42"/>
      <c r="R1862" s="42"/>
      <c r="S1862" s="42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S1862" s="42"/>
      <c r="AT1862" s="42"/>
      <c r="AU1862" s="42"/>
      <c r="AV1862" s="42"/>
      <c r="AW1862" s="42"/>
      <c r="AX1862" s="42"/>
      <c r="AY1862" s="42"/>
      <c r="AZ1862" s="42"/>
      <c r="BA1862" s="42"/>
      <c r="BB1862" s="42"/>
      <c r="BC1862" s="42"/>
      <c r="BD1862" s="42"/>
      <c r="BE1862" s="42"/>
      <c r="BF1862" s="42"/>
      <c r="BG1862" s="42"/>
      <c r="BH1862" s="42"/>
      <c r="BI1862" s="42"/>
      <c r="BJ1862" s="42"/>
      <c r="BK1862" s="42"/>
      <c r="BL1862" s="42"/>
      <c r="BM1862" s="42"/>
      <c r="BN1862" s="42"/>
      <c r="BO1862" s="42"/>
      <c r="BP1862" s="42"/>
      <c r="BQ1862" s="42"/>
      <c r="BR1862" s="42"/>
      <c r="BS1862" s="42"/>
      <c r="BT1862" s="42"/>
      <c r="BU1862" s="42"/>
      <c r="BV1862" s="42"/>
      <c r="BW1862" s="42"/>
      <c r="BX1862" s="42"/>
      <c r="BY1862" s="42"/>
      <c r="BZ1862" s="42"/>
      <c r="CA1862" s="42"/>
      <c r="CB1862" s="42"/>
      <c r="CC1862" s="42"/>
      <c r="CD1862" s="42"/>
      <c r="CE1862" s="42"/>
      <c r="CF1862" s="42"/>
      <c r="CG1862" s="42"/>
      <c r="CH1862" s="42"/>
      <c r="CI1862" s="42"/>
      <c r="CJ1862" s="42"/>
      <c r="CK1862" s="42"/>
      <c r="CL1862" s="42"/>
      <c r="CM1862" s="42"/>
      <c r="CN1862" s="42"/>
      <c r="CO1862" s="42"/>
      <c r="CP1862" s="42"/>
      <c r="CQ1862" s="42"/>
      <c r="CR1862" s="42"/>
      <c r="CS1862" s="42"/>
      <c r="CT1862" s="42"/>
      <c r="CU1862" s="42"/>
      <c r="CV1862" s="42"/>
    </row>
    <row r="1863" spans="1:100" x14ac:dyDescent="0.45">
      <c r="A1863" s="42"/>
      <c r="B1863" s="42"/>
      <c r="C1863" s="42"/>
      <c r="D1863" s="42"/>
      <c r="E1863" s="42"/>
      <c r="F1863" s="42"/>
      <c r="G1863" s="42"/>
      <c r="H1863" s="42"/>
      <c r="I1863" s="42"/>
      <c r="J1863" s="42"/>
      <c r="K1863" s="42"/>
      <c r="L1863" s="42"/>
      <c r="M1863" s="42"/>
      <c r="N1863" s="42"/>
      <c r="O1863" s="42"/>
      <c r="P1863" s="42"/>
      <c r="Q1863" s="42"/>
      <c r="R1863" s="42"/>
      <c r="S1863" s="42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S1863" s="42"/>
      <c r="AT1863" s="42"/>
      <c r="AU1863" s="42"/>
      <c r="AV1863" s="42"/>
      <c r="AW1863" s="42"/>
      <c r="AX1863" s="42"/>
      <c r="AY1863" s="42"/>
      <c r="AZ1863" s="42"/>
      <c r="BA1863" s="42"/>
      <c r="BB1863" s="42"/>
      <c r="BC1863" s="42"/>
      <c r="BD1863" s="42"/>
      <c r="BE1863" s="42"/>
      <c r="BF1863" s="42"/>
      <c r="BG1863" s="42"/>
      <c r="BH1863" s="42"/>
      <c r="BI1863" s="42"/>
      <c r="BJ1863" s="42"/>
      <c r="BK1863" s="42"/>
      <c r="BL1863" s="42"/>
      <c r="BM1863" s="42"/>
      <c r="BN1863" s="42"/>
      <c r="BO1863" s="42"/>
      <c r="BP1863" s="42"/>
      <c r="BQ1863" s="42"/>
      <c r="BR1863" s="42"/>
      <c r="BS1863" s="42"/>
      <c r="BT1863" s="42"/>
      <c r="BU1863" s="42"/>
      <c r="BV1863" s="42"/>
      <c r="BW1863" s="42"/>
      <c r="BX1863" s="42"/>
      <c r="BY1863" s="42"/>
      <c r="BZ1863" s="42"/>
      <c r="CA1863" s="42"/>
      <c r="CB1863" s="42"/>
      <c r="CC1863" s="42"/>
      <c r="CD1863" s="42"/>
      <c r="CE1863" s="42"/>
      <c r="CF1863" s="42"/>
      <c r="CG1863" s="42"/>
      <c r="CH1863" s="42"/>
      <c r="CI1863" s="42"/>
      <c r="CJ1863" s="42"/>
      <c r="CK1863" s="42"/>
      <c r="CL1863" s="42"/>
      <c r="CM1863" s="42"/>
      <c r="CN1863" s="42"/>
      <c r="CO1863" s="42"/>
      <c r="CP1863" s="42"/>
      <c r="CQ1863" s="42"/>
      <c r="CR1863" s="42"/>
      <c r="CS1863" s="42"/>
      <c r="CT1863" s="42"/>
      <c r="CU1863" s="42"/>
      <c r="CV1863" s="42"/>
    </row>
    <row r="1864" spans="1:100" x14ac:dyDescent="0.45">
      <c r="A1864" s="42"/>
      <c r="B1864" s="42"/>
      <c r="C1864" s="42"/>
      <c r="D1864" s="42"/>
      <c r="E1864" s="42"/>
      <c r="F1864" s="42"/>
      <c r="G1864" s="42"/>
      <c r="H1864" s="42"/>
      <c r="I1864" s="42"/>
      <c r="J1864" s="42"/>
      <c r="K1864" s="42"/>
      <c r="L1864" s="42"/>
      <c r="M1864" s="42"/>
      <c r="N1864" s="42"/>
      <c r="O1864" s="42"/>
      <c r="P1864" s="42"/>
      <c r="Q1864" s="42"/>
      <c r="R1864" s="42"/>
      <c r="S1864" s="42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S1864" s="42"/>
      <c r="AT1864" s="42"/>
      <c r="AU1864" s="42"/>
      <c r="AV1864" s="42"/>
      <c r="AW1864" s="42"/>
      <c r="AX1864" s="42"/>
      <c r="AY1864" s="42"/>
      <c r="AZ1864" s="42"/>
      <c r="BA1864" s="42"/>
      <c r="BB1864" s="42"/>
      <c r="BC1864" s="42"/>
      <c r="BD1864" s="42"/>
      <c r="BE1864" s="42"/>
      <c r="BF1864" s="42"/>
      <c r="BG1864" s="42"/>
      <c r="BH1864" s="42"/>
      <c r="BI1864" s="42"/>
      <c r="BJ1864" s="42"/>
      <c r="BK1864" s="42"/>
      <c r="BL1864" s="42"/>
      <c r="BM1864" s="42"/>
      <c r="BN1864" s="42"/>
      <c r="BO1864" s="42"/>
      <c r="BP1864" s="42"/>
      <c r="BQ1864" s="42"/>
      <c r="BR1864" s="42"/>
      <c r="BS1864" s="42"/>
      <c r="BT1864" s="42"/>
      <c r="BU1864" s="42"/>
      <c r="BV1864" s="42"/>
      <c r="BW1864" s="42"/>
      <c r="BX1864" s="42"/>
      <c r="BY1864" s="42"/>
      <c r="BZ1864" s="42"/>
      <c r="CA1864" s="42"/>
      <c r="CB1864" s="42"/>
      <c r="CC1864" s="42"/>
      <c r="CD1864" s="42"/>
      <c r="CE1864" s="42"/>
      <c r="CF1864" s="42"/>
      <c r="CG1864" s="42"/>
      <c r="CH1864" s="42"/>
      <c r="CI1864" s="42"/>
      <c r="CJ1864" s="42"/>
      <c r="CK1864" s="42"/>
      <c r="CL1864" s="42"/>
      <c r="CM1864" s="42"/>
      <c r="CN1864" s="42"/>
      <c r="CO1864" s="42"/>
      <c r="CP1864" s="42"/>
      <c r="CQ1864" s="42"/>
      <c r="CR1864" s="42"/>
      <c r="CS1864" s="42"/>
      <c r="CT1864" s="42"/>
      <c r="CU1864" s="42"/>
      <c r="CV1864" s="42"/>
    </row>
    <row r="1865" spans="1:100" x14ac:dyDescent="0.45">
      <c r="A1865" s="42"/>
      <c r="B1865" s="42"/>
      <c r="C1865" s="42"/>
      <c r="D1865" s="42"/>
      <c r="E1865" s="42"/>
      <c r="F1865" s="42"/>
      <c r="G1865" s="42"/>
      <c r="H1865" s="42"/>
      <c r="I1865" s="42"/>
      <c r="J1865" s="42"/>
      <c r="K1865" s="42"/>
      <c r="L1865" s="42"/>
      <c r="M1865" s="42"/>
      <c r="N1865" s="42"/>
      <c r="O1865" s="42"/>
      <c r="P1865" s="42"/>
      <c r="Q1865" s="42"/>
      <c r="R1865" s="42"/>
      <c r="S1865" s="42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S1865" s="42"/>
      <c r="AT1865" s="42"/>
      <c r="AU1865" s="42"/>
      <c r="AV1865" s="42"/>
      <c r="AW1865" s="42"/>
      <c r="AX1865" s="42"/>
      <c r="AY1865" s="42"/>
      <c r="AZ1865" s="42"/>
      <c r="BA1865" s="42"/>
      <c r="BB1865" s="42"/>
      <c r="BC1865" s="42"/>
      <c r="BD1865" s="42"/>
      <c r="BE1865" s="42"/>
      <c r="BF1865" s="42"/>
      <c r="BG1865" s="42"/>
      <c r="BH1865" s="42"/>
      <c r="BI1865" s="42"/>
      <c r="BJ1865" s="42"/>
      <c r="BK1865" s="42"/>
      <c r="BL1865" s="42"/>
      <c r="BM1865" s="42"/>
      <c r="BN1865" s="42"/>
      <c r="BO1865" s="42"/>
      <c r="BP1865" s="42"/>
      <c r="BQ1865" s="42"/>
      <c r="BR1865" s="42"/>
      <c r="BS1865" s="42"/>
      <c r="BT1865" s="42"/>
      <c r="BU1865" s="42"/>
      <c r="BV1865" s="42"/>
      <c r="BW1865" s="42"/>
      <c r="BX1865" s="42"/>
      <c r="BY1865" s="42"/>
      <c r="BZ1865" s="42"/>
      <c r="CA1865" s="42"/>
      <c r="CB1865" s="42"/>
      <c r="CC1865" s="42"/>
      <c r="CD1865" s="42"/>
      <c r="CE1865" s="42"/>
      <c r="CF1865" s="42"/>
      <c r="CG1865" s="42"/>
      <c r="CH1865" s="42"/>
      <c r="CI1865" s="42"/>
      <c r="CJ1865" s="42"/>
      <c r="CK1865" s="42"/>
      <c r="CL1865" s="42"/>
      <c r="CM1865" s="42"/>
      <c r="CN1865" s="42"/>
      <c r="CO1865" s="42"/>
      <c r="CP1865" s="42"/>
      <c r="CQ1865" s="42"/>
      <c r="CR1865" s="42"/>
      <c r="CS1865" s="42"/>
      <c r="CT1865" s="42"/>
      <c r="CU1865" s="42"/>
      <c r="CV1865" s="42"/>
    </row>
    <row r="1866" spans="1:100" x14ac:dyDescent="0.45">
      <c r="A1866" s="42"/>
      <c r="B1866" s="42"/>
      <c r="C1866" s="42"/>
      <c r="D1866" s="42"/>
      <c r="E1866" s="42"/>
      <c r="F1866" s="42"/>
      <c r="G1866" s="42"/>
      <c r="H1866" s="42"/>
      <c r="I1866" s="42"/>
      <c r="J1866" s="42"/>
      <c r="K1866" s="42"/>
      <c r="L1866" s="42"/>
      <c r="M1866" s="42"/>
      <c r="N1866" s="42"/>
      <c r="O1866" s="42"/>
      <c r="P1866" s="42"/>
      <c r="Q1866" s="42"/>
      <c r="R1866" s="42"/>
      <c r="S1866" s="42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S1866" s="42"/>
      <c r="AT1866" s="42"/>
      <c r="AU1866" s="42"/>
      <c r="AV1866" s="42"/>
      <c r="AW1866" s="42"/>
      <c r="AX1866" s="42"/>
      <c r="AY1866" s="42"/>
      <c r="AZ1866" s="42"/>
      <c r="BA1866" s="42"/>
      <c r="BB1866" s="42"/>
      <c r="BC1866" s="42"/>
      <c r="BD1866" s="42"/>
      <c r="BE1866" s="42"/>
      <c r="BF1866" s="42"/>
      <c r="BG1866" s="42"/>
      <c r="BH1866" s="42"/>
      <c r="BI1866" s="42"/>
      <c r="BJ1866" s="42"/>
      <c r="BK1866" s="42"/>
      <c r="BL1866" s="42"/>
      <c r="BM1866" s="42"/>
      <c r="BN1866" s="42"/>
      <c r="BO1866" s="42"/>
      <c r="BP1866" s="42"/>
      <c r="BQ1866" s="42"/>
      <c r="BR1866" s="42"/>
      <c r="BS1866" s="42"/>
      <c r="BT1866" s="42"/>
      <c r="BU1866" s="42"/>
      <c r="BV1866" s="42"/>
      <c r="BW1866" s="42"/>
      <c r="BX1866" s="42"/>
      <c r="BY1866" s="42"/>
      <c r="BZ1866" s="42"/>
      <c r="CA1866" s="42"/>
      <c r="CB1866" s="42"/>
      <c r="CC1866" s="42"/>
      <c r="CD1866" s="42"/>
      <c r="CE1866" s="42"/>
      <c r="CF1866" s="42"/>
      <c r="CG1866" s="42"/>
      <c r="CH1866" s="42"/>
      <c r="CI1866" s="42"/>
      <c r="CJ1866" s="42"/>
      <c r="CK1866" s="42"/>
      <c r="CL1866" s="42"/>
      <c r="CM1866" s="42"/>
      <c r="CN1866" s="42"/>
      <c r="CO1866" s="42"/>
      <c r="CP1866" s="42"/>
      <c r="CQ1866" s="42"/>
      <c r="CR1866" s="42"/>
      <c r="CS1866" s="42"/>
      <c r="CT1866" s="42"/>
      <c r="CU1866" s="42"/>
      <c r="CV1866" s="42"/>
    </row>
    <row r="1867" spans="1:100" x14ac:dyDescent="0.45">
      <c r="A1867" s="42"/>
      <c r="B1867" s="42"/>
      <c r="C1867" s="42"/>
      <c r="D1867" s="42"/>
      <c r="E1867" s="42"/>
      <c r="F1867" s="42"/>
      <c r="G1867" s="42"/>
      <c r="H1867" s="42"/>
      <c r="I1867" s="42"/>
      <c r="J1867" s="42"/>
      <c r="K1867" s="42"/>
      <c r="L1867" s="42"/>
      <c r="M1867" s="42"/>
      <c r="N1867" s="42"/>
      <c r="O1867" s="42"/>
      <c r="P1867" s="42"/>
      <c r="Q1867" s="42"/>
      <c r="R1867" s="42"/>
      <c r="S1867" s="42"/>
      <c r="T1867" s="42"/>
      <c r="U1867" s="42"/>
      <c r="V1867" s="42"/>
      <c r="W1867" s="42"/>
      <c r="X1867" s="42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S1867" s="42"/>
      <c r="AT1867" s="42"/>
      <c r="AU1867" s="42"/>
      <c r="AV1867" s="42"/>
      <c r="AW1867" s="42"/>
      <c r="AX1867" s="42"/>
      <c r="AY1867" s="42"/>
      <c r="AZ1867" s="42"/>
      <c r="BA1867" s="42"/>
      <c r="BB1867" s="42"/>
      <c r="BC1867" s="42"/>
      <c r="BD1867" s="42"/>
      <c r="BE1867" s="42"/>
      <c r="BF1867" s="42"/>
      <c r="BG1867" s="42"/>
      <c r="BH1867" s="42"/>
      <c r="BI1867" s="42"/>
      <c r="BJ1867" s="42"/>
      <c r="BK1867" s="42"/>
      <c r="BL1867" s="42"/>
      <c r="BM1867" s="42"/>
      <c r="BN1867" s="42"/>
      <c r="BO1867" s="42"/>
      <c r="BP1867" s="42"/>
      <c r="BQ1867" s="42"/>
      <c r="BR1867" s="42"/>
      <c r="BS1867" s="42"/>
      <c r="BT1867" s="42"/>
      <c r="BU1867" s="42"/>
      <c r="BV1867" s="42"/>
      <c r="BW1867" s="42"/>
      <c r="BX1867" s="42"/>
      <c r="BY1867" s="42"/>
      <c r="BZ1867" s="42"/>
      <c r="CA1867" s="42"/>
      <c r="CB1867" s="42"/>
      <c r="CC1867" s="42"/>
      <c r="CD1867" s="42"/>
      <c r="CE1867" s="42"/>
      <c r="CF1867" s="42"/>
      <c r="CG1867" s="42"/>
      <c r="CH1867" s="42"/>
      <c r="CI1867" s="42"/>
      <c r="CJ1867" s="42"/>
      <c r="CK1867" s="42"/>
      <c r="CL1867" s="42"/>
      <c r="CM1867" s="42"/>
      <c r="CN1867" s="42"/>
      <c r="CO1867" s="42"/>
      <c r="CP1867" s="42"/>
      <c r="CQ1867" s="42"/>
      <c r="CR1867" s="42"/>
      <c r="CS1867" s="42"/>
      <c r="CT1867" s="42"/>
      <c r="CU1867" s="42"/>
      <c r="CV1867" s="42"/>
    </row>
    <row r="1868" spans="1:100" x14ac:dyDescent="0.45">
      <c r="A1868" s="42"/>
      <c r="B1868" s="42"/>
      <c r="C1868" s="42"/>
      <c r="D1868" s="42"/>
      <c r="E1868" s="42"/>
      <c r="F1868" s="42"/>
      <c r="G1868" s="42"/>
      <c r="H1868" s="42"/>
      <c r="I1868" s="42"/>
      <c r="J1868" s="42"/>
      <c r="K1868" s="42"/>
      <c r="L1868" s="42"/>
      <c r="M1868" s="42"/>
      <c r="N1868" s="42"/>
      <c r="O1868" s="42"/>
      <c r="P1868" s="42"/>
      <c r="Q1868" s="42"/>
      <c r="R1868" s="42"/>
      <c r="S1868" s="42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S1868" s="42"/>
      <c r="AT1868" s="42"/>
      <c r="AU1868" s="42"/>
      <c r="AV1868" s="42"/>
      <c r="AW1868" s="42"/>
      <c r="AX1868" s="42"/>
      <c r="AY1868" s="42"/>
      <c r="AZ1868" s="42"/>
      <c r="BA1868" s="42"/>
      <c r="BB1868" s="42"/>
      <c r="BC1868" s="42"/>
      <c r="BD1868" s="42"/>
      <c r="BE1868" s="42"/>
      <c r="BF1868" s="42"/>
      <c r="BG1868" s="42"/>
      <c r="BH1868" s="42"/>
      <c r="BI1868" s="42"/>
      <c r="BJ1868" s="42"/>
      <c r="BK1868" s="42"/>
      <c r="BL1868" s="42"/>
      <c r="BM1868" s="42"/>
      <c r="BN1868" s="42"/>
      <c r="BO1868" s="42"/>
      <c r="BP1868" s="42"/>
      <c r="BQ1868" s="42"/>
      <c r="BR1868" s="42"/>
      <c r="BS1868" s="42"/>
      <c r="BT1868" s="42"/>
      <c r="BU1868" s="42"/>
      <c r="BV1868" s="42"/>
      <c r="BW1868" s="42"/>
      <c r="BX1868" s="42"/>
      <c r="BY1868" s="42"/>
      <c r="BZ1868" s="42"/>
      <c r="CA1868" s="42"/>
      <c r="CB1868" s="42"/>
      <c r="CC1868" s="42"/>
      <c r="CD1868" s="42"/>
      <c r="CE1868" s="42"/>
      <c r="CF1868" s="42"/>
      <c r="CG1868" s="42"/>
      <c r="CH1868" s="42"/>
      <c r="CI1868" s="42"/>
      <c r="CJ1868" s="42"/>
      <c r="CK1868" s="42"/>
      <c r="CL1868" s="42"/>
      <c r="CM1868" s="42"/>
      <c r="CN1868" s="42"/>
      <c r="CO1868" s="42"/>
      <c r="CP1868" s="42"/>
      <c r="CQ1868" s="42"/>
      <c r="CR1868" s="42"/>
      <c r="CS1868" s="42"/>
      <c r="CT1868" s="42"/>
      <c r="CU1868" s="42"/>
      <c r="CV1868" s="42"/>
    </row>
    <row r="1869" spans="1:100" x14ac:dyDescent="0.45">
      <c r="A1869" s="42"/>
      <c r="B1869" s="42"/>
      <c r="C1869" s="42"/>
      <c r="D1869" s="42"/>
      <c r="E1869" s="42"/>
      <c r="F1869" s="42"/>
      <c r="G1869" s="42"/>
      <c r="H1869" s="42"/>
      <c r="I1869" s="42"/>
      <c r="J1869" s="42"/>
      <c r="K1869" s="42"/>
      <c r="L1869" s="42"/>
      <c r="M1869" s="42"/>
      <c r="N1869" s="42"/>
      <c r="O1869" s="42"/>
      <c r="P1869" s="42"/>
      <c r="Q1869" s="42"/>
      <c r="R1869" s="42"/>
      <c r="S1869" s="42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S1869" s="42"/>
      <c r="AT1869" s="42"/>
      <c r="AU1869" s="42"/>
      <c r="AV1869" s="42"/>
      <c r="AW1869" s="42"/>
      <c r="AX1869" s="42"/>
      <c r="AY1869" s="42"/>
      <c r="AZ1869" s="42"/>
      <c r="BA1869" s="42"/>
      <c r="BB1869" s="42"/>
      <c r="BC1869" s="42"/>
      <c r="BD1869" s="42"/>
      <c r="BE1869" s="42"/>
      <c r="BF1869" s="42"/>
      <c r="BG1869" s="42"/>
      <c r="BH1869" s="42"/>
      <c r="BI1869" s="42"/>
      <c r="BJ1869" s="42"/>
      <c r="BK1869" s="42"/>
      <c r="BL1869" s="42"/>
      <c r="BM1869" s="42"/>
      <c r="BN1869" s="42"/>
      <c r="BO1869" s="42"/>
      <c r="BP1869" s="42"/>
      <c r="BQ1869" s="42"/>
      <c r="BR1869" s="42"/>
      <c r="BS1869" s="42"/>
      <c r="BT1869" s="42"/>
      <c r="BU1869" s="42"/>
      <c r="BV1869" s="42"/>
      <c r="BW1869" s="42"/>
      <c r="BX1869" s="42"/>
      <c r="BY1869" s="42"/>
      <c r="BZ1869" s="42"/>
      <c r="CA1869" s="42"/>
      <c r="CB1869" s="42"/>
      <c r="CC1869" s="42"/>
      <c r="CD1869" s="42"/>
      <c r="CE1869" s="42"/>
      <c r="CF1869" s="42"/>
      <c r="CG1869" s="42"/>
      <c r="CH1869" s="42"/>
      <c r="CI1869" s="42"/>
      <c r="CJ1869" s="42"/>
      <c r="CK1869" s="42"/>
      <c r="CL1869" s="42"/>
      <c r="CM1869" s="42"/>
      <c r="CN1869" s="42"/>
      <c r="CO1869" s="42"/>
      <c r="CP1869" s="42"/>
      <c r="CQ1869" s="42"/>
      <c r="CR1869" s="42"/>
      <c r="CS1869" s="42"/>
      <c r="CT1869" s="42"/>
      <c r="CU1869" s="42"/>
      <c r="CV1869" s="42"/>
    </row>
    <row r="1870" spans="1:100" x14ac:dyDescent="0.45">
      <c r="A1870" s="42"/>
      <c r="B1870" s="42"/>
      <c r="C1870" s="42"/>
      <c r="D1870" s="42"/>
      <c r="E1870" s="42"/>
      <c r="F1870" s="42"/>
      <c r="G1870" s="42"/>
      <c r="H1870" s="42"/>
      <c r="I1870" s="42"/>
      <c r="J1870" s="42"/>
      <c r="K1870" s="42"/>
      <c r="L1870" s="42"/>
      <c r="M1870" s="42"/>
      <c r="N1870" s="42"/>
      <c r="O1870" s="42"/>
      <c r="P1870" s="42"/>
      <c r="Q1870" s="42"/>
      <c r="R1870" s="42"/>
      <c r="S1870" s="42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S1870" s="42"/>
      <c r="AT1870" s="42"/>
      <c r="AU1870" s="42"/>
      <c r="AV1870" s="42"/>
      <c r="AW1870" s="42"/>
      <c r="AX1870" s="42"/>
      <c r="AY1870" s="42"/>
      <c r="AZ1870" s="42"/>
      <c r="BA1870" s="42"/>
      <c r="BB1870" s="42"/>
      <c r="BC1870" s="42"/>
      <c r="BD1870" s="42"/>
      <c r="BE1870" s="42"/>
      <c r="BF1870" s="42"/>
      <c r="BG1870" s="42"/>
      <c r="BH1870" s="42"/>
      <c r="BI1870" s="42"/>
      <c r="BJ1870" s="42"/>
      <c r="BK1870" s="42"/>
      <c r="BL1870" s="42"/>
      <c r="BM1870" s="42"/>
      <c r="BN1870" s="42"/>
      <c r="BO1870" s="42"/>
      <c r="BP1870" s="42"/>
      <c r="BQ1870" s="42"/>
      <c r="BR1870" s="42"/>
      <c r="BS1870" s="42"/>
      <c r="BT1870" s="42"/>
      <c r="BU1870" s="42"/>
      <c r="BV1870" s="42"/>
      <c r="BW1870" s="42"/>
      <c r="BX1870" s="42"/>
      <c r="BY1870" s="42"/>
      <c r="BZ1870" s="42"/>
      <c r="CA1870" s="42"/>
      <c r="CB1870" s="42"/>
      <c r="CC1870" s="42"/>
      <c r="CD1870" s="42"/>
      <c r="CE1870" s="42"/>
      <c r="CF1870" s="42"/>
      <c r="CG1870" s="42"/>
      <c r="CH1870" s="42"/>
      <c r="CI1870" s="42"/>
      <c r="CJ1870" s="42"/>
      <c r="CK1870" s="42"/>
      <c r="CL1870" s="42"/>
      <c r="CM1870" s="42"/>
      <c r="CN1870" s="42"/>
      <c r="CO1870" s="42"/>
      <c r="CP1870" s="42"/>
      <c r="CQ1870" s="42"/>
      <c r="CR1870" s="42"/>
      <c r="CS1870" s="42"/>
      <c r="CT1870" s="42"/>
      <c r="CU1870" s="42"/>
      <c r="CV1870" s="42"/>
    </row>
    <row r="1871" spans="1:100" x14ac:dyDescent="0.45">
      <c r="A1871" s="42"/>
      <c r="B1871" s="42"/>
      <c r="C1871" s="42"/>
      <c r="D1871" s="42"/>
      <c r="E1871" s="42"/>
      <c r="F1871" s="42"/>
      <c r="G1871" s="42"/>
      <c r="H1871" s="42"/>
      <c r="I1871" s="42"/>
      <c r="J1871" s="42"/>
      <c r="K1871" s="42"/>
      <c r="L1871" s="42"/>
      <c r="M1871" s="42"/>
      <c r="N1871" s="42"/>
      <c r="O1871" s="42"/>
      <c r="P1871" s="42"/>
      <c r="Q1871" s="42"/>
      <c r="R1871" s="42"/>
      <c r="S1871" s="42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S1871" s="42"/>
      <c r="AT1871" s="42"/>
      <c r="AU1871" s="42"/>
      <c r="AV1871" s="42"/>
      <c r="AW1871" s="42"/>
      <c r="AX1871" s="42"/>
      <c r="AY1871" s="42"/>
      <c r="AZ1871" s="42"/>
      <c r="BA1871" s="42"/>
      <c r="BB1871" s="42"/>
      <c r="BC1871" s="42"/>
      <c r="BD1871" s="42"/>
      <c r="BE1871" s="42"/>
      <c r="BF1871" s="42"/>
      <c r="BG1871" s="42"/>
      <c r="BH1871" s="42"/>
      <c r="BI1871" s="42"/>
      <c r="BJ1871" s="42"/>
      <c r="BK1871" s="42"/>
      <c r="BL1871" s="42"/>
      <c r="BM1871" s="42"/>
      <c r="BN1871" s="42"/>
      <c r="BO1871" s="42"/>
      <c r="BP1871" s="42"/>
      <c r="BQ1871" s="42"/>
      <c r="BR1871" s="42"/>
      <c r="BS1871" s="42"/>
      <c r="BT1871" s="42"/>
      <c r="BU1871" s="42"/>
      <c r="BV1871" s="42"/>
      <c r="BW1871" s="42"/>
      <c r="BX1871" s="42"/>
      <c r="BY1871" s="42"/>
      <c r="BZ1871" s="42"/>
      <c r="CA1871" s="42"/>
      <c r="CB1871" s="42"/>
      <c r="CC1871" s="42"/>
      <c r="CD1871" s="42"/>
      <c r="CE1871" s="42"/>
      <c r="CF1871" s="42"/>
      <c r="CG1871" s="42"/>
      <c r="CH1871" s="42"/>
      <c r="CI1871" s="42"/>
      <c r="CJ1871" s="42"/>
      <c r="CK1871" s="42"/>
      <c r="CL1871" s="42"/>
      <c r="CM1871" s="42"/>
      <c r="CN1871" s="42"/>
      <c r="CO1871" s="42"/>
      <c r="CP1871" s="42"/>
      <c r="CQ1871" s="42"/>
      <c r="CR1871" s="42"/>
      <c r="CS1871" s="42"/>
      <c r="CT1871" s="42"/>
      <c r="CU1871" s="42"/>
      <c r="CV1871" s="42"/>
    </row>
    <row r="1872" spans="1:100" x14ac:dyDescent="0.45">
      <c r="A1872" s="42"/>
      <c r="B1872" s="42"/>
      <c r="C1872" s="42"/>
      <c r="D1872" s="42"/>
      <c r="E1872" s="42"/>
      <c r="F1872" s="42"/>
      <c r="G1872" s="42"/>
      <c r="H1872" s="42"/>
      <c r="I1872" s="42"/>
      <c r="J1872" s="42"/>
      <c r="K1872" s="42"/>
      <c r="L1872" s="42"/>
      <c r="M1872" s="42"/>
      <c r="N1872" s="42"/>
      <c r="O1872" s="42"/>
      <c r="P1872" s="42"/>
      <c r="Q1872" s="42"/>
      <c r="R1872" s="42"/>
      <c r="S1872" s="42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S1872" s="42"/>
      <c r="AT1872" s="42"/>
      <c r="AU1872" s="42"/>
      <c r="AV1872" s="42"/>
      <c r="AW1872" s="42"/>
      <c r="AX1872" s="42"/>
      <c r="AY1872" s="42"/>
      <c r="AZ1872" s="42"/>
      <c r="BA1872" s="42"/>
      <c r="BB1872" s="42"/>
      <c r="BC1872" s="42"/>
      <c r="BD1872" s="42"/>
      <c r="BE1872" s="42"/>
      <c r="BF1872" s="42"/>
      <c r="BG1872" s="42"/>
      <c r="BH1872" s="42"/>
      <c r="BI1872" s="42"/>
      <c r="BJ1872" s="42"/>
      <c r="BK1872" s="42"/>
      <c r="BL1872" s="42"/>
      <c r="BM1872" s="42"/>
      <c r="BN1872" s="42"/>
      <c r="BO1872" s="42"/>
      <c r="BP1872" s="42"/>
      <c r="BQ1872" s="42"/>
      <c r="BR1872" s="42"/>
      <c r="BS1872" s="42"/>
      <c r="BT1872" s="42"/>
      <c r="BU1872" s="42"/>
      <c r="BV1872" s="42"/>
      <c r="BW1872" s="42"/>
      <c r="BX1872" s="42"/>
      <c r="BY1872" s="42"/>
      <c r="BZ1872" s="42"/>
      <c r="CA1872" s="42"/>
      <c r="CB1872" s="42"/>
      <c r="CC1872" s="42"/>
      <c r="CD1872" s="42"/>
      <c r="CE1872" s="42"/>
      <c r="CF1872" s="42"/>
      <c r="CG1872" s="42"/>
      <c r="CH1872" s="42"/>
      <c r="CI1872" s="42"/>
      <c r="CJ1872" s="42"/>
      <c r="CK1872" s="42"/>
      <c r="CL1872" s="42"/>
      <c r="CM1872" s="42"/>
      <c r="CN1872" s="42"/>
      <c r="CO1872" s="42"/>
      <c r="CP1872" s="42"/>
      <c r="CQ1872" s="42"/>
      <c r="CR1872" s="42"/>
      <c r="CS1872" s="42"/>
      <c r="CT1872" s="42"/>
      <c r="CU1872" s="42"/>
      <c r="CV1872" s="42"/>
    </row>
    <row r="1873" spans="1:100" x14ac:dyDescent="0.45">
      <c r="A1873" s="42"/>
      <c r="B1873" s="42"/>
      <c r="C1873" s="42"/>
      <c r="D1873" s="42"/>
      <c r="E1873" s="42"/>
      <c r="F1873" s="42"/>
      <c r="G1873" s="42"/>
      <c r="H1873" s="42"/>
      <c r="I1873" s="42"/>
      <c r="J1873" s="42"/>
      <c r="K1873" s="42"/>
      <c r="L1873" s="42"/>
      <c r="M1873" s="42"/>
      <c r="N1873" s="42"/>
      <c r="O1873" s="42"/>
      <c r="P1873" s="42"/>
      <c r="Q1873" s="42"/>
      <c r="R1873" s="42"/>
      <c r="S1873" s="42"/>
      <c r="T1873" s="42"/>
      <c r="U1873" s="42"/>
      <c r="V1873" s="42"/>
      <c r="W1873" s="42"/>
      <c r="X1873" s="42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S1873" s="42"/>
      <c r="AT1873" s="42"/>
      <c r="AU1873" s="42"/>
      <c r="AV1873" s="42"/>
      <c r="AW1873" s="42"/>
      <c r="AX1873" s="42"/>
      <c r="AY1873" s="42"/>
      <c r="AZ1873" s="42"/>
      <c r="BA1873" s="42"/>
      <c r="BB1873" s="42"/>
      <c r="BC1873" s="42"/>
      <c r="BD1873" s="42"/>
      <c r="BE1873" s="42"/>
      <c r="BF1873" s="42"/>
      <c r="BG1873" s="42"/>
      <c r="BH1873" s="42"/>
      <c r="BI1873" s="42"/>
      <c r="BJ1873" s="42"/>
      <c r="BK1873" s="42"/>
      <c r="BL1873" s="42"/>
      <c r="BM1873" s="42"/>
      <c r="BN1873" s="42"/>
      <c r="BO1873" s="42"/>
      <c r="BP1873" s="42"/>
      <c r="BQ1873" s="42"/>
      <c r="BR1873" s="42"/>
      <c r="BS1873" s="42"/>
      <c r="BT1873" s="42"/>
      <c r="BU1873" s="42"/>
      <c r="BV1873" s="42"/>
      <c r="BW1873" s="42"/>
      <c r="BX1873" s="42"/>
      <c r="BY1873" s="42"/>
      <c r="BZ1873" s="42"/>
      <c r="CA1873" s="42"/>
      <c r="CB1873" s="42"/>
      <c r="CC1873" s="42"/>
      <c r="CD1873" s="42"/>
      <c r="CE1873" s="42"/>
      <c r="CF1873" s="42"/>
      <c r="CG1873" s="42"/>
      <c r="CH1873" s="42"/>
      <c r="CI1873" s="42"/>
      <c r="CJ1873" s="42"/>
      <c r="CK1873" s="42"/>
      <c r="CL1873" s="42"/>
      <c r="CM1873" s="42"/>
      <c r="CN1873" s="42"/>
      <c r="CO1873" s="42"/>
      <c r="CP1873" s="42"/>
      <c r="CQ1873" s="42"/>
      <c r="CR1873" s="42"/>
      <c r="CS1873" s="42"/>
      <c r="CT1873" s="42"/>
      <c r="CU1873" s="42"/>
      <c r="CV1873" s="42"/>
    </row>
    <row r="1874" spans="1:100" x14ac:dyDescent="0.45">
      <c r="A1874" s="42"/>
      <c r="B1874" s="42"/>
      <c r="C1874" s="42"/>
      <c r="D1874" s="42"/>
      <c r="E1874" s="42"/>
      <c r="F1874" s="42"/>
      <c r="G1874" s="42"/>
      <c r="H1874" s="42"/>
      <c r="I1874" s="42"/>
      <c r="J1874" s="42"/>
      <c r="K1874" s="42"/>
      <c r="L1874" s="42"/>
      <c r="M1874" s="42"/>
      <c r="N1874" s="42"/>
      <c r="O1874" s="42"/>
      <c r="P1874" s="42"/>
      <c r="Q1874" s="42"/>
      <c r="R1874" s="42"/>
      <c r="S1874" s="42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S1874" s="42"/>
      <c r="AT1874" s="42"/>
      <c r="AU1874" s="42"/>
      <c r="AV1874" s="42"/>
      <c r="AW1874" s="42"/>
      <c r="AX1874" s="42"/>
      <c r="AY1874" s="42"/>
      <c r="AZ1874" s="42"/>
      <c r="BA1874" s="42"/>
      <c r="BB1874" s="42"/>
      <c r="BC1874" s="42"/>
      <c r="BD1874" s="42"/>
      <c r="BE1874" s="42"/>
      <c r="BF1874" s="42"/>
      <c r="BG1874" s="42"/>
      <c r="BH1874" s="42"/>
      <c r="BI1874" s="42"/>
      <c r="BJ1874" s="42"/>
      <c r="BK1874" s="42"/>
      <c r="BL1874" s="42"/>
      <c r="BM1874" s="42"/>
      <c r="BN1874" s="42"/>
      <c r="BO1874" s="42"/>
      <c r="BP1874" s="42"/>
      <c r="BQ1874" s="42"/>
      <c r="BR1874" s="42"/>
      <c r="BS1874" s="42"/>
      <c r="BT1874" s="42"/>
      <c r="BU1874" s="42"/>
      <c r="BV1874" s="42"/>
      <c r="BW1874" s="42"/>
      <c r="BX1874" s="42"/>
      <c r="BY1874" s="42"/>
      <c r="BZ1874" s="42"/>
      <c r="CA1874" s="42"/>
      <c r="CB1874" s="42"/>
      <c r="CC1874" s="42"/>
      <c r="CD1874" s="42"/>
      <c r="CE1874" s="42"/>
      <c r="CF1874" s="42"/>
      <c r="CG1874" s="42"/>
      <c r="CH1874" s="42"/>
      <c r="CI1874" s="42"/>
      <c r="CJ1874" s="42"/>
      <c r="CK1874" s="42"/>
      <c r="CL1874" s="42"/>
      <c r="CM1874" s="42"/>
      <c r="CN1874" s="42"/>
      <c r="CO1874" s="42"/>
      <c r="CP1874" s="42"/>
      <c r="CQ1874" s="42"/>
      <c r="CR1874" s="42"/>
      <c r="CS1874" s="42"/>
      <c r="CT1874" s="42"/>
      <c r="CU1874" s="42"/>
      <c r="CV1874" s="42"/>
    </row>
    <row r="1875" spans="1:100" x14ac:dyDescent="0.45">
      <c r="A1875" s="42"/>
      <c r="B1875" s="42"/>
      <c r="C1875" s="42"/>
      <c r="D1875" s="42"/>
      <c r="E1875" s="42"/>
      <c r="F1875" s="42"/>
      <c r="G1875" s="42"/>
      <c r="H1875" s="42"/>
      <c r="I1875" s="42"/>
      <c r="J1875" s="42"/>
      <c r="K1875" s="42"/>
      <c r="L1875" s="42"/>
      <c r="M1875" s="42"/>
      <c r="N1875" s="42"/>
      <c r="O1875" s="42"/>
      <c r="P1875" s="42"/>
      <c r="Q1875" s="42"/>
      <c r="R1875" s="42"/>
      <c r="S1875" s="42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S1875" s="42"/>
      <c r="AT1875" s="42"/>
      <c r="AU1875" s="42"/>
      <c r="AV1875" s="42"/>
      <c r="AW1875" s="42"/>
      <c r="AX1875" s="42"/>
      <c r="AY1875" s="42"/>
      <c r="AZ1875" s="42"/>
      <c r="BA1875" s="42"/>
      <c r="BB1875" s="42"/>
      <c r="BC1875" s="42"/>
      <c r="BD1875" s="42"/>
      <c r="BE1875" s="42"/>
      <c r="BF1875" s="42"/>
      <c r="BG1875" s="42"/>
      <c r="BH1875" s="42"/>
      <c r="BI1875" s="42"/>
      <c r="BJ1875" s="42"/>
      <c r="BK1875" s="42"/>
      <c r="BL1875" s="42"/>
      <c r="BM1875" s="42"/>
      <c r="BN1875" s="42"/>
      <c r="BO1875" s="42"/>
      <c r="BP1875" s="42"/>
      <c r="BQ1875" s="42"/>
      <c r="BR1875" s="42"/>
      <c r="BS1875" s="42"/>
      <c r="BT1875" s="42"/>
      <c r="BU1875" s="42"/>
      <c r="BV1875" s="42"/>
      <c r="BW1875" s="42"/>
      <c r="BX1875" s="42"/>
      <c r="BY1875" s="42"/>
      <c r="BZ1875" s="42"/>
      <c r="CA1875" s="42"/>
      <c r="CB1875" s="42"/>
      <c r="CC1875" s="42"/>
      <c r="CD1875" s="42"/>
      <c r="CE1875" s="42"/>
      <c r="CF1875" s="42"/>
      <c r="CG1875" s="42"/>
      <c r="CH1875" s="42"/>
      <c r="CI1875" s="42"/>
      <c r="CJ1875" s="42"/>
      <c r="CK1875" s="42"/>
      <c r="CL1875" s="42"/>
      <c r="CM1875" s="42"/>
      <c r="CN1875" s="42"/>
      <c r="CO1875" s="42"/>
      <c r="CP1875" s="42"/>
      <c r="CQ1875" s="42"/>
      <c r="CR1875" s="42"/>
      <c r="CS1875" s="42"/>
      <c r="CT1875" s="42"/>
      <c r="CU1875" s="42"/>
      <c r="CV1875" s="42"/>
    </row>
    <row r="1876" spans="1:100" x14ac:dyDescent="0.45">
      <c r="A1876" s="42"/>
      <c r="B1876" s="42"/>
      <c r="C1876" s="42"/>
      <c r="D1876" s="42"/>
      <c r="E1876" s="42"/>
      <c r="F1876" s="42"/>
      <c r="G1876" s="42"/>
      <c r="H1876" s="42"/>
      <c r="I1876" s="42"/>
      <c r="J1876" s="42"/>
      <c r="K1876" s="42"/>
      <c r="L1876" s="42"/>
      <c r="M1876" s="42"/>
      <c r="N1876" s="42"/>
      <c r="O1876" s="42"/>
      <c r="P1876" s="42"/>
      <c r="Q1876" s="42"/>
      <c r="R1876" s="42"/>
      <c r="S1876" s="42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S1876" s="42"/>
      <c r="AT1876" s="42"/>
      <c r="AU1876" s="42"/>
      <c r="AV1876" s="42"/>
      <c r="AW1876" s="42"/>
      <c r="AX1876" s="42"/>
      <c r="AY1876" s="42"/>
      <c r="AZ1876" s="42"/>
      <c r="BA1876" s="42"/>
      <c r="BB1876" s="42"/>
      <c r="BC1876" s="42"/>
      <c r="BD1876" s="42"/>
      <c r="BE1876" s="42"/>
      <c r="BF1876" s="42"/>
      <c r="BG1876" s="42"/>
      <c r="BH1876" s="42"/>
      <c r="BI1876" s="42"/>
      <c r="BJ1876" s="42"/>
      <c r="BK1876" s="42"/>
      <c r="BL1876" s="42"/>
      <c r="BM1876" s="42"/>
      <c r="BN1876" s="42"/>
      <c r="BO1876" s="42"/>
      <c r="BP1876" s="42"/>
      <c r="BQ1876" s="42"/>
      <c r="BR1876" s="42"/>
      <c r="BS1876" s="42"/>
      <c r="BT1876" s="42"/>
      <c r="BU1876" s="42"/>
      <c r="BV1876" s="42"/>
      <c r="BW1876" s="42"/>
      <c r="BX1876" s="42"/>
      <c r="BY1876" s="42"/>
      <c r="BZ1876" s="42"/>
      <c r="CA1876" s="42"/>
      <c r="CB1876" s="42"/>
      <c r="CC1876" s="42"/>
      <c r="CD1876" s="42"/>
      <c r="CE1876" s="42"/>
      <c r="CF1876" s="42"/>
      <c r="CG1876" s="42"/>
      <c r="CH1876" s="42"/>
      <c r="CI1876" s="42"/>
      <c r="CJ1876" s="42"/>
      <c r="CK1876" s="42"/>
      <c r="CL1876" s="42"/>
      <c r="CM1876" s="42"/>
      <c r="CN1876" s="42"/>
      <c r="CO1876" s="42"/>
      <c r="CP1876" s="42"/>
      <c r="CQ1876" s="42"/>
      <c r="CR1876" s="42"/>
      <c r="CS1876" s="42"/>
      <c r="CT1876" s="42"/>
      <c r="CU1876" s="42"/>
      <c r="CV1876" s="42"/>
    </row>
    <row r="1877" spans="1:100" x14ac:dyDescent="0.45">
      <c r="A1877" s="42"/>
      <c r="B1877" s="42"/>
      <c r="C1877" s="42"/>
      <c r="D1877" s="42"/>
      <c r="E1877" s="42"/>
      <c r="F1877" s="42"/>
      <c r="G1877" s="42"/>
      <c r="H1877" s="42"/>
      <c r="I1877" s="42"/>
      <c r="J1877" s="42"/>
      <c r="K1877" s="42"/>
      <c r="L1877" s="42"/>
      <c r="M1877" s="42"/>
      <c r="N1877" s="42"/>
      <c r="O1877" s="42"/>
      <c r="P1877" s="42"/>
      <c r="Q1877" s="42"/>
      <c r="R1877" s="42"/>
      <c r="S1877" s="42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S1877" s="42"/>
      <c r="AT1877" s="42"/>
      <c r="AU1877" s="42"/>
      <c r="AV1877" s="42"/>
      <c r="AW1877" s="42"/>
      <c r="AX1877" s="42"/>
      <c r="AY1877" s="42"/>
      <c r="AZ1877" s="42"/>
      <c r="BA1877" s="42"/>
      <c r="BB1877" s="42"/>
      <c r="BC1877" s="42"/>
      <c r="BD1877" s="42"/>
      <c r="BE1877" s="42"/>
      <c r="BF1877" s="42"/>
      <c r="BG1877" s="42"/>
      <c r="BH1877" s="42"/>
      <c r="BI1877" s="42"/>
      <c r="BJ1877" s="42"/>
      <c r="BK1877" s="42"/>
      <c r="BL1877" s="42"/>
      <c r="BM1877" s="42"/>
      <c r="BN1877" s="42"/>
      <c r="BO1877" s="42"/>
      <c r="BP1877" s="42"/>
      <c r="BQ1877" s="42"/>
      <c r="BR1877" s="42"/>
      <c r="BS1877" s="42"/>
      <c r="BT1877" s="42"/>
      <c r="BU1877" s="42"/>
      <c r="BV1877" s="42"/>
      <c r="BW1877" s="42"/>
      <c r="BX1877" s="42"/>
      <c r="BY1877" s="42"/>
      <c r="BZ1877" s="42"/>
      <c r="CA1877" s="42"/>
      <c r="CB1877" s="42"/>
      <c r="CC1877" s="42"/>
      <c r="CD1877" s="42"/>
      <c r="CE1877" s="42"/>
      <c r="CF1877" s="42"/>
      <c r="CG1877" s="42"/>
      <c r="CH1877" s="42"/>
      <c r="CI1877" s="42"/>
      <c r="CJ1877" s="42"/>
      <c r="CK1877" s="42"/>
      <c r="CL1877" s="42"/>
      <c r="CM1877" s="42"/>
      <c r="CN1877" s="42"/>
      <c r="CO1877" s="42"/>
      <c r="CP1877" s="42"/>
      <c r="CQ1877" s="42"/>
      <c r="CR1877" s="42"/>
      <c r="CS1877" s="42"/>
      <c r="CT1877" s="42"/>
      <c r="CU1877" s="42"/>
      <c r="CV1877" s="42"/>
    </row>
    <row r="1878" spans="1:100" x14ac:dyDescent="0.45">
      <c r="A1878" s="42"/>
      <c r="B1878" s="42"/>
      <c r="C1878" s="42"/>
      <c r="D1878" s="42"/>
      <c r="E1878" s="42"/>
      <c r="F1878" s="42"/>
      <c r="G1878" s="42"/>
      <c r="H1878" s="42"/>
      <c r="I1878" s="42"/>
      <c r="J1878" s="42"/>
      <c r="K1878" s="42"/>
      <c r="L1878" s="42"/>
      <c r="M1878" s="42"/>
      <c r="N1878" s="42"/>
      <c r="O1878" s="42"/>
      <c r="P1878" s="42"/>
      <c r="Q1878" s="42"/>
      <c r="R1878" s="42"/>
      <c r="S1878" s="42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S1878" s="42"/>
      <c r="AT1878" s="42"/>
      <c r="AU1878" s="42"/>
      <c r="AV1878" s="42"/>
      <c r="AW1878" s="42"/>
      <c r="AX1878" s="42"/>
      <c r="AY1878" s="42"/>
      <c r="AZ1878" s="42"/>
      <c r="BA1878" s="42"/>
      <c r="BB1878" s="42"/>
      <c r="BC1878" s="42"/>
      <c r="BD1878" s="42"/>
      <c r="BE1878" s="42"/>
      <c r="BF1878" s="42"/>
      <c r="BG1878" s="42"/>
      <c r="BH1878" s="42"/>
      <c r="BI1878" s="42"/>
      <c r="BJ1878" s="42"/>
      <c r="BK1878" s="42"/>
      <c r="BL1878" s="42"/>
      <c r="BM1878" s="42"/>
      <c r="BN1878" s="42"/>
      <c r="BO1878" s="42"/>
      <c r="BP1878" s="42"/>
      <c r="BQ1878" s="42"/>
      <c r="BR1878" s="42"/>
      <c r="BS1878" s="42"/>
      <c r="BT1878" s="42"/>
      <c r="BU1878" s="42"/>
      <c r="BV1878" s="42"/>
      <c r="BW1878" s="42"/>
      <c r="BX1878" s="42"/>
      <c r="BY1878" s="42"/>
      <c r="BZ1878" s="42"/>
      <c r="CA1878" s="42"/>
      <c r="CB1878" s="42"/>
      <c r="CC1878" s="42"/>
      <c r="CD1878" s="42"/>
      <c r="CE1878" s="42"/>
      <c r="CF1878" s="42"/>
      <c r="CG1878" s="42"/>
      <c r="CH1878" s="42"/>
      <c r="CI1878" s="42"/>
      <c r="CJ1878" s="42"/>
      <c r="CK1878" s="42"/>
      <c r="CL1878" s="42"/>
      <c r="CM1878" s="42"/>
      <c r="CN1878" s="42"/>
      <c r="CO1878" s="42"/>
      <c r="CP1878" s="42"/>
      <c r="CQ1878" s="42"/>
      <c r="CR1878" s="42"/>
      <c r="CS1878" s="42"/>
      <c r="CT1878" s="42"/>
      <c r="CU1878" s="42"/>
      <c r="CV1878" s="42"/>
    </row>
    <row r="1879" spans="1:100" x14ac:dyDescent="0.45">
      <c r="A1879" s="42"/>
      <c r="B1879" s="42"/>
      <c r="C1879" s="42"/>
      <c r="D1879" s="42"/>
      <c r="E1879" s="42"/>
      <c r="F1879" s="42"/>
      <c r="G1879" s="42"/>
      <c r="H1879" s="42"/>
      <c r="I1879" s="42"/>
      <c r="J1879" s="42"/>
      <c r="K1879" s="42"/>
      <c r="L1879" s="42"/>
      <c r="M1879" s="42"/>
      <c r="N1879" s="42"/>
      <c r="O1879" s="42"/>
      <c r="P1879" s="42"/>
      <c r="Q1879" s="42"/>
      <c r="R1879" s="42"/>
      <c r="S1879" s="42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H1879" s="42"/>
      <c r="BI1879" s="42"/>
      <c r="BJ1879" s="42"/>
      <c r="BK1879" s="42"/>
      <c r="BL1879" s="42"/>
      <c r="BM1879" s="42"/>
      <c r="BN1879" s="42"/>
      <c r="BO1879" s="42"/>
      <c r="BP1879" s="42"/>
      <c r="BQ1879" s="42"/>
      <c r="BR1879" s="42"/>
      <c r="BS1879" s="42"/>
      <c r="BT1879" s="42"/>
      <c r="BU1879" s="42"/>
      <c r="BV1879" s="42"/>
      <c r="BW1879" s="42"/>
      <c r="BX1879" s="42"/>
      <c r="BY1879" s="42"/>
      <c r="BZ1879" s="42"/>
      <c r="CA1879" s="42"/>
      <c r="CB1879" s="42"/>
      <c r="CC1879" s="42"/>
      <c r="CD1879" s="42"/>
      <c r="CE1879" s="42"/>
      <c r="CF1879" s="42"/>
      <c r="CG1879" s="42"/>
      <c r="CH1879" s="42"/>
      <c r="CI1879" s="42"/>
      <c r="CJ1879" s="42"/>
      <c r="CK1879" s="42"/>
      <c r="CL1879" s="42"/>
      <c r="CM1879" s="42"/>
      <c r="CN1879" s="42"/>
      <c r="CO1879" s="42"/>
      <c r="CP1879" s="42"/>
      <c r="CQ1879" s="42"/>
      <c r="CR1879" s="42"/>
      <c r="CS1879" s="42"/>
      <c r="CT1879" s="42"/>
      <c r="CU1879" s="42"/>
      <c r="CV1879" s="42"/>
    </row>
    <row r="1880" spans="1:100" x14ac:dyDescent="0.45">
      <c r="A1880" s="42"/>
      <c r="B1880" s="42"/>
      <c r="C1880" s="42"/>
      <c r="D1880" s="42"/>
      <c r="E1880" s="42"/>
      <c r="F1880" s="42"/>
      <c r="G1880" s="42"/>
      <c r="H1880" s="42"/>
      <c r="I1880" s="42"/>
      <c r="J1880" s="42"/>
      <c r="K1880" s="42"/>
      <c r="L1880" s="42"/>
      <c r="M1880" s="42"/>
      <c r="N1880" s="42"/>
      <c r="O1880" s="42"/>
      <c r="P1880" s="42"/>
      <c r="Q1880" s="42"/>
      <c r="R1880" s="42"/>
      <c r="S1880" s="42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2"/>
      <c r="AZ1880" s="42"/>
      <c r="BA1880" s="42"/>
      <c r="BB1880" s="42"/>
      <c r="BC1880" s="42"/>
      <c r="BD1880" s="42"/>
      <c r="BE1880" s="42"/>
      <c r="BF1880" s="42"/>
      <c r="BG1880" s="42"/>
      <c r="BH1880" s="42"/>
      <c r="BI1880" s="42"/>
      <c r="BJ1880" s="42"/>
      <c r="BK1880" s="42"/>
      <c r="BL1880" s="42"/>
      <c r="BM1880" s="42"/>
      <c r="BN1880" s="42"/>
      <c r="BO1880" s="42"/>
      <c r="BP1880" s="42"/>
      <c r="BQ1880" s="42"/>
      <c r="BR1880" s="42"/>
      <c r="BS1880" s="42"/>
      <c r="BT1880" s="42"/>
      <c r="BU1880" s="42"/>
      <c r="BV1880" s="42"/>
      <c r="BW1880" s="42"/>
      <c r="BX1880" s="42"/>
      <c r="BY1880" s="42"/>
      <c r="BZ1880" s="42"/>
      <c r="CA1880" s="42"/>
      <c r="CB1880" s="42"/>
      <c r="CC1880" s="42"/>
      <c r="CD1880" s="42"/>
      <c r="CE1880" s="42"/>
      <c r="CF1880" s="42"/>
      <c r="CG1880" s="42"/>
      <c r="CH1880" s="42"/>
      <c r="CI1880" s="42"/>
      <c r="CJ1880" s="42"/>
      <c r="CK1880" s="42"/>
      <c r="CL1880" s="42"/>
      <c r="CM1880" s="42"/>
      <c r="CN1880" s="42"/>
      <c r="CO1880" s="42"/>
      <c r="CP1880" s="42"/>
      <c r="CQ1880" s="42"/>
      <c r="CR1880" s="42"/>
      <c r="CS1880" s="42"/>
      <c r="CT1880" s="42"/>
      <c r="CU1880" s="42"/>
      <c r="CV1880" s="42"/>
    </row>
    <row r="1881" spans="1:100" x14ac:dyDescent="0.45">
      <c r="A1881" s="42"/>
      <c r="B1881" s="42"/>
      <c r="C1881" s="42"/>
      <c r="D1881" s="42"/>
      <c r="E1881" s="42"/>
      <c r="F1881" s="42"/>
      <c r="G1881" s="42"/>
      <c r="H1881" s="42"/>
      <c r="I1881" s="42"/>
      <c r="J1881" s="42"/>
      <c r="K1881" s="42"/>
      <c r="L1881" s="42"/>
      <c r="M1881" s="42"/>
      <c r="N1881" s="42"/>
      <c r="O1881" s="42"/>
      <c r="P1881" s="42"/>
      <c r="Q1881" s="42"/>
      <c r="R1881" s="42"/>
      <c r="S1881" s="42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S1881" s="42"/>
      <c r="AT1881" s="42"/>
      <c r="AU1881" s="42"/>
      <c r="AV1881" s="42"/>
      <c r="AW1881" s="42"/>
      <c r="AX1881" s="42"/>
      <c r="AY1881" s="42"/>
      <c r="AZ1881" s="42"/>
      <c r="BA1881" s="42"/>
      <c r="BB1881" s="42"/>
      <c r="BC1881" s="42"/>
      <c r="BD1881" s="42"/>
      <c r="BE1881" s="42"/>
      <c r="BF1881" s="42"/>
      <c r="BG1881" s="42"/>
      <c r="BH1881" s="42"/>
      <c r="BI1881" s="42"/>
      <c r="BJ1881" s="42"/>
      <c r="BK1881" s="42"/>
      <c r="BL1881" s="42"/>
      <c r="BM1881" s="42"/>
      <c r="BN1881" s="42"/>
      <c r="BO1881" s="42"/>
      <c r="BP1881" s="42"/>
      <c r="BQ1881" s="42"/>
      <c r="BR1881" s="42"/>
      <c r="BS1881" s="42"/>
      <c r="BT1881" s="42"/>
      <c r="BU1881" s="42"/>
      <c r="BV1881" s="42"/>
      <c r="BW1881" s="42"/>
      <c r="BX1881" s="42"/>
      <c r="BY1881" s="42"/>
      <c r="BZ1881" s="42"/>
      <c r="CA1881" s="42"/>
      <c r="CB1881" s="42"/>
      <c r="CC1881" s="42"/>
      <c r="CD1881" s="42"/>
      <c r="CE1881" s="42"/>
      <c r="CF1881" s="42"/>
      <c r="CG1881" s="42"/>
      <c r="CH1881" s="42"/>
      <c r="CI1881" s="42"/>
      <c r="CJ1881" s="42"/>
      <c r="CK1881" s="42"/>
      <c r="CL1881" s="42"/>
      <c r="CM1881" s="42"/>
      <c r="CN1881" s="42"/>
      <c r="CO1881" s="42"/>
      <c r="CP1881" s="42"/>
      <c r="CQ1881" s="42"/>
      <c r="CR1881" s="42"/>
      <c r="CS1881" s="42"/>
      <c r="CT1881" s="42"/>
      <c r="CU1881" s="42"/>
      <c r="CV1881" s="42"/>
    </row>
    <row r="1882" spans="1:100" x14ac:dyDescent="0.45">
      <c r="A1882" s="42"/>
      <c r="B1882" s="42"/>
      <c r="C1882" s="42"/>
      <c r="D1882" s="42"/>
      <c r="E1882" s="42"/>
      <c r="F1882" s="42"/>
      <c r="G1882" s="42"/>
      <c r="H1882" s="42"/>
      <c r="I1882" s="42"/>
      <c r="J1882" s="42"/>
      <c r="K1882" s="42"/>
      <c r="L1882" s="42"/>
      <c r="M1882" s="42"/>
      <c r="N1882" s="42"/>
      <c r="O1882" s="42"/>
      <c r="P1882" s="42"/>
      <c r="Q1882" s="42"/>
      <c r="R1882" s="42"/>
      <c r="S1882" s="42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S1882" s="42"/>
      <c r="AT1882" s="42"/>
      <c r="AU1882" s="42"/>
      <c r="AV1882" s="42"/>
      <c r="AW1882" s="42"/>
      <c r="AX1882" s="42"/>
      <c r="AY1882" s="42"/>
      <c r="AZ1882" s="42"/>
      <c r="BA1882" s="42"/>
      <c r="BB1882" s="42"/>
      <c r="BC1882" s="42"/>
      <c r="BD1882" s="42"/>
      <c r="BE1882" s="42"/>
      <c r="BF1882" s="42"/>
      <c r="BG1882" s="42"/>
      <c r="BH1882" s="42"/>
      <c r="BI1882" s="42"/>
      <c r="BJ1882" s="42"/>
      <c r="BK1882" s="42"/>
      <c r="BL1882" s="42"/>
      <c r="BM1882" s="42"/>
      <c r="BN1882" s="42"/>
      <c r="BO1882" s="42"/>
      <c r="BP1882" s="42"/>
      <c r="BQ1882" s="42"/>
      <c r="BR1882" s="42"/>
      <c r="BS1882" s="42"/>
      <c r="BT1882" s="42"/>
      <c r="BU1882" s="42"/>
      <c r="BV1882" s="42"/>
      <c r="BW1882" s="42"/>
      <c r="BX1882" s="42"/>
      <c r="BY1882" s="42"/>
      <c r="BZ1882" s="42"/>
      <c r="CA1882" s="42"/>
      <c r="CB1882" s="42"/>
      <c r="CC1882" s="42"/>
      <c r="CD1882" s="42"/>
      <c r="CE1882" s="42"/>
      <c r="CF1882" s="42"/>
      <c r="CG1882" s="42"/>
      <c r="CH1882" s="42"/>
      <c r="CI1882" s="42"/>
      <c r="CJ1882" s="42"/>
      <c r="CK1882" s="42"/>
      <c r="CL1882" s="42"/>
      <c r="CM1882" s="42"/>
      <c r="CN1882" s="42"/>
      <c r="CO1882" s="42"/>
      <c r="CP1882" s="42"/>
      <c r="CQ1882" s="42"/>
      <c r="CR1882" s="42"/>
      <c r="CS1882" s="42"/>
      <c r="CT1882" s="42"/>
      <c r="CU1882" s="42"/>
      <c r="CV1882" s="42"/>
    </row>
    <row r="1883" spans="1:100" x14ac:dyDescent="0.45">
      <c r="A1883" s="42"/>
      <c r="B1883" s="42"/>
      <c r="C1883" s="42"/>
      <c r="D1883" s="42"/>
      <c r="E1883" s="42"/>
      <c r="F1883" s="42"/>
      <c r="G1883" s="42"/>
      <c r="H1883" s="42"/>
      <c r="I1883" s="42"/>
      <c r="J1883" s="42"/>
      <c r="K1883" s="42"/>
      <c r="L1883" s="42"/>
      <c r="M1883" s="42"/>
      <c r="N1883" s="42"/>
      <c r="O1883" s="42"/>
      <c r="P1883" s="42"/>
      <c r="Q1883" s="42"/>
      <c r="R1883" s="42"/>
      <c r="S1883" s="42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S1883" s="42"/>
      <c r="AT1883" s="42"/>
      <c r="AU1883" s="42"/>
      <c r="AV1883" s="42"/>
      <c r="AW1883" s="42"/>
      <c r="AX1883" s="42"/>
      <c r="AY1883" s="42"/>
      <c r="AZ1883" s="42"/>
      <c r="BA1883" s="42"/>
      <c r="BB1883" s="42"/>
      <c r="BC1883" s="42"/>
      <c r="BD1883" s="42"/>
      <c r="BE1883" s="42"/>
      <c r="BF1883" s="42"/>
      <c r="BG1883" s="42"/>
      <c r="BH1883" s="42"/>
      <c r="BI1883" s="42"/>
      <c r="BJ1883" s="42"/>
      <c r="BK1883" s="42"/>
      <c r="BL1883" s="42"/>
      <c r="BM1883" s="42"/>
      <c r="BN1883" s="42"/>
      <c r="BO1883" s="42"/>
      <c r="BP1883" s="42"/>
      <c r="BQ1883" s="42"/>
      <c r="BR1883" s="42"/>
      <c r="BS1883" s="42"/>
      <c r="BT1883" s="42"/>
      <c r="BU1883" s="42"/>
      <c r="BV1883" s="42"/>
      <c r="BW1883" s="42"/>
      <c r="BX1883" s="42"/>
      <c r="BY1883" s="42"/>
      <c r="BZ1883" s="42"/>
      <c r="CA1883" s="42"/>
      <c r="CB1883" s="42"/>
      <c r="CC1883" s="42"/>
      <c r="CD1883" s="42"/>
      <c r="CE1883" s="42"/>
      <c r="CF1883" s="42"/>
      <c r="CG1883" s="42"/>
      <c r="CH1883" s="42"/>
      <c r="CI1883" s="42"/>
      <c r="CJ1883" s="42"/>
      <c r="CK1883" s="42"/>
      <c r="CL1883" s="42"/>
      <c r="CM1883" s="42"/>
      <c r="CN1883" s="42"/>
      <c r="CO1883" s="42"/>
      <c r="CP1883" s="42"/>
      <c r="CQ1883" s="42"/>
      <c r="CR1883" s="42"/>
      <c r="CS1883" s="42"/>
      <c r="CT1883" s="42"/>
      <c r="CU1883" s="42"/>
      <c r="CV1883" s="42"/>
    </row>
    <row r="1884" spans="1:100" x14ac:dyDescent="0.45">
      <c r="A1884" s="42"/>
      <c r="B1884" s="42"/>
      <c r="C1884" s="42"/>
      <c r="D1884" s="42"/>
      <c r="E1884" s="42"/>
      <c r="F1884" s="42"/>
      <c r="G1884" s="42"/>
      <c r="H1884" s="42"/>
      <c r="I1884" s="42"/>
      <c r="J1884" s="42"/>
      <c r="K1884" s="42"/>
      <c r="L1884" s="42"/>
      <c r="M1884" s="42"/>
      <c r="N1884" s="42"/>
      <c r="O1884" s="42"/>
      <c r="P1884" s="42"/>
      <c r="Q1884" s="42"/>
      <c r="R1884" s="42"/>
      <c r="S1884" s="42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S1884" s="42"/>
      <c r="AT1884" s="42"/>
      <c r="AU1884" s="42"/>
      <c r="AV1884" s="42"/>
      <c r="AW1884" s="42"/>
      <c r="AX1884" s="42"/>
      <c r="AY1884" s="42"/>
      <c r="AZ1884" s="42"/>
      <c r="BA1884" s="42"/>
      <c r="BB1884" s="42"/>
      <c r="BC1884" s="42"/>
      <c r="BD1884" s="42"/>
      <c r="BE1884" s="42"/>
      <c r="BF1884" s="42"/>
      <c r="BG1884" s="42"/>
      <c r="BH1884" s="42"/>
      <c r="BI1884" s="42"/>
      <c r="BJ1884" s="42"/>
      <c r="BK1884" s="42"/>
      <c r="BL1884" s="42"/>
      <c r="BM1884" s="42"/>
      <c r="BN1884" s="42"/>
      <c r="BO1884" s="42"/>
      <c r="BP1884" s="42"/>
      <c r="BQ1884" s="42"/>
      <c r="BR1884" s="42"/>
      <c r="BS1884" s="42"/>
      <c r="BT1884" s="42"/>
      <c r="BU1884" s="42"/>
      <c r="BV1884" s="42"/>
      <c r="BW1884" s="42"/>
      <c r="BX1884" s="42"/>
      <c r="BY1884" s="42"/>
      <c r="BZ1884" s="42"/>
      <c r="CA1884" s="42"/>
      <c r="CB1884" s="42"/>
      <c r="CC1884" s="42"/>
      <c r="CD1884" s="42"/>
      <c r="CE1884" s="42"/>
      <c r="CF1884" s="42"/>
      <c r="CG1884" s="42"/>
      <c r="CH1884" s="42"/>
      <c r="CI1884" s="42"/>
      <c r="CJ1884" s="42"/>
      <c r="CK1884" s="42"/>
      <c r="CL1884" s="42"/>
      <c r="CM1884" s="42"/>
      <c r="CN1884" s="42"/>
      <c r="CO1884" s="42"/>
      <c r="CP1884" s="42"/>
      <c r="CQ1884" s="42"/>
      <c r="CR1884" s="42"/>
      <c r="CS1884" s="42"/>
      <c r="CT1884" s="42"/>
      <c r="CU1884" s="42"/>
      <c r="CV1884" s="42"/>
    </row>
    <row r="1885" spans="1:100" x14ac:dyDescent="0.45">
      <c r="A1885" s="42"/>
      <c r="B1885" s="42"/>
      <c r="C1885" s="42"/>
      <c r="D1885" s="42"/>
      <c r="E1885" s="42"/>
      <c r="F1885" s="42"/>
      <c r="G1885" s="42"/>
      <c r="H1885" s="42"/>
      <c r="I1885" s="42"/>
      <c r="J1885" s="42"/>
      <c r="K1885" s="42"/>
      <c r="L1885" s="42"/>
      <c r="M1885" s="42"/>
      <c r="N1885" s="42"/>
      <c r="O1885" s="42"/>
      <c r="P1885" s="42"/>
      <c r="Q1885" s="42"/>
      <c r="R1885" s="42"/>
      <c r="S1885" s="42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S1885" s="42"/>
      <c r="AT1885" s="42"/>
      <c r="AU1885" s="42"/>
      <c r="AV1885" s="42"/>
      <c r="AW1885" s="42"/>
      <c r="AX1885" s="42"/>
      <c r="AY1885" s="42"/>
      <c r="AZ1885" s="42"/>
      <c r="BA1885" s="42"/>
      <c r="BB1885" s="42"/>
      <c r="BC1885" s="42"/>
      <c r="BD1885" s="42"/>
      <c r="BE1885" s="42"/>
      <c r="BF1885" s="42"/>
      <c r="BG1885" s="42"/>
      <c r="BH1885" s="42"/>
      <c r="BI1885" s="42"/>
      <c r="BJ1885" s="42"/>
      <c r="BK1885" s="42"/>
      <c r="BL1885" s="42"/>
      <c r="BM1885" s="42"/>
      <c r="BN1885" s="42"/>
      <c r="BO1885" s="42"/>
      <c r="BP1885" s="42"/>
      <c r="BQ1885" s="42"/>
      <c r="BR1885" s="42"/>
      <c r="BS1885" s="42"/>
      <c r="BT1885" s="42"/>
      <c r="BU1885" s="42"/>
      <c r="BV1885" s="42"/>
      <c r="BW1885" s="42"/>
      <c r="BX1885" s="42"/>
      <c r="BY1885" s="42"/>
      <c r="BZ1885" s="42"/>
      <c r="CA1885" s="42"/>
      <c r="CB1885" s="42"/>
      <c r="CC1885" s="42"/>
      <c r="CD1885" s="42"/>
      <c r="CE1885" s="42"/>
      <c r="CF1885" s="42"/>
      <c r="CG1885" s="42"/>
      <c r="CH1885" s="42"/>
      <c r="CI1885" s="42"/>
      <c r="CJ1885" s="42"/>
      <c r="CK1885" s="42"/>
      <c r="CL1885" s="42"/>
      <c r="CM1885" s="42"/>
      <c r="CN1885" s="42"/>
      <c r="CO1885" s="42"/>
      <c r="CP1885" s="42"/>
      <c r="CQ1885" s="42"/>
      <c r="CR1885" s="42"/>
      <c r="CS1885" s="42"/>
      <c r="CT1885" s="42"/>
      <c r="CU1885" s="42"/>
      <c r="CV1885" s="42"/>
    </row>
    <row r="1886" spans="1:100" x14ac:dyDescent="0.45">
      <c r="A1886" s="42"/>
      <c r="B1886" s="42"/>
      <c r="C1886" s="42"/>
      <c r="D1886" s="42"/>
      <c r="E1886" s="42"/>
      <c r="F1886" s="42"/>
      <c r="G1886" s="42"/>
      <c r="H1886" s="42"/>
      <c r="I1886" s="42"/>
      <c r="J1886" s="42"/>
      <c r="K1886" s="42"/>
      <c r="L1886" s="42"/>
      <c r="M1886" s="42"/>
      <c r="N1886" s="42"/>
      <c r="O1886" s="42"/>
      <c r="P1886" s="42"/>
      <c r="Q1886" s="42"/>
      <c r="R1886" s="42"/>
      <c r="S1886" s="42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S1886" s="42"/>
      <c r="AT1886" s="42"/>
      <c r="AU1886" s="42"/>
      <c r="AV1886" s="42"/>
      <c r="AW1886" s="42"/>
      <c r="AX1886" s="42"/>
      <c r="AY1886" s="42"/>
      <c r="AZ1886" s="42"/>
      <c r="BA1886" s="42"/>
      <c r="BB1886" s="42"/>
      <c r="BC1886" s="42"/>
      <c r="BD1886" s="42"/>
      <c r="BE1886" s="42"/>
      <c r="BF1886" s="42"/>
      <c r="BG1886" s="42"/>
      <c r="BH1886" s="42"/>
      <c r="BI1886" s="42"/>
      <c r="BJ1886" s="42"/>
      <c r="BK1886" s="42"/>
      <c r="BL1886" s="42"/>
      <c r="BM1886" s="42"/>
      <c r="BN1886" s="42"/>
      <c r="BO1886" s="42"/>
      <c r="BP1886" s="42"/>
      <c r="BQ1886" s="42"/>
      <c r="BR1886" s="42"/>
      <c r="BS1886" s="42"/>
      <c r="BT1886" s="42"/>
      <c r="BU1886" s="42"/>
      <c r="BV1886" s="42"/>
      <c r="BW1886" s="42"/>
      <c r="BX1886" s="42"/>
      <c r="BY1886" s="42"/>
      <c r="BZ1886" s="42"/>
      <c r="CA1886" s="42"/>
      <c r="CB1886" s="42"/>
      <c r="CC1886" s="42"/>
      <c r="CD1886" s="42"/>
      <c r="CE1886" s="42"/>
      <c r="CF1886" s="42"/>
      <c r="CG1886" s="42"/>
      <c r="CH1886" s="42"/>
      <c r="CI1886" s="42"/>
      <c r="CJ1886" s="42"/>
      <c r="CK1886" s="42"/>
      <c r="CL1886" s="42"/>
      <c r="CM1886" s="42"/>
      <c r="CN1886" s="42"/>
      <c r="CO1886" s="42"/>
      <c r="CP1886" s="42"/>
      <c r="CQ1886" s="42"/>
      <c r="CR1886" s="42"/>
      <c r="CS1886" s="42"/>
      <c r="CT1886" s="42"/>
      <c r="CU1886" s="42"/>
      <c r="CV1886" s="42"/>
    </row>
    <row r="1887" spans="1:100" x14ac:dyDescent="0.45">
      <c r="A1887" s="42"/>
      <c r="B1887" s="42"/>
      <c r="C1887" s="42"/>
      <c r="D1887" s="42"/>
      <c r="E1887" s="42"/>
      <c r="F1887" s="42"/>
      <c r="G1887" s="42"/>
      <c r="H1887" s="42"/>
      <c r="I1887" s="42"/>
      <c r="J1887" s="42"/>
      <c r="K1887" s="42"/>
      <c r="L1887" s="42"/>
      <c r="M1887" s="42"/>
      <c r="N1887" s="42"/>
      <c r="O1887" s="42"/>
      <c r="P1887" s="42"/>
      <c r="Q1887" s="42"/>
      <c r="R1887" s="42"/>
      <c r="S1887" s="42"/>
      <c r="T1887" s="42"/>
      <c r="U1887" s="42"/>
      <c r="V1887" s="42"/>
      <c r="W1887" s="42"/>
      <c r="X1887" s="42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S1887" s="42"/>
      <c r="AT1887" s="42"/>
      <c r="AU1887" s="42"/>
      <c r="AV1887" s="42"/>
      <c r="AW1887" s="42"/>
      <c r="AX1887" s="42"/>
      <c r="AY1887" s="42"/>
      <c r="AZ1887" s="42"/>
      <c r="BA1887" s="42"/>
      <c r="BB1887" s="42"/>
      <c r="BC1887" s="42"/>
      <c r="BD1887" s="42"/>
      <c r="BE1887" s="42"/>
      <c r="BF1887" s="42"/>
      <c r="BG1887" s="42"/>
      <c r="BH1887" s="42"/>
      <c r="BI1887" s="42"/>
      <c r="BJ1887" s="42"/>
      <c r="BK1887" s="42"/>
      <c r="BL1887" s="42"/>
      <c r="BM1887" s="42"/>
      <c r="BN1887" s="42"/>
      <c r="BO1887" s="42"/>
      <c r="BP1887" s="42"/>
      <c r="BQ1887" s="42"/>
      <c r="BR1887" s="42"/>
      <c r="BS1887" s="42"/>
      <c r="BT1887" s="42"/>
      <c r="BU1887" s="42"/>
      <c r="BV1887" s="42"/>
      <c r="BW1887" s="42"/>
      <c r="BX1887" s="42"/>
      <c r="BY1887" s="42"/>
      <c r="BZ1887" s="42"/>
      <c r="CA1887" s="42"/>
      <c r="CB1887" s="42"/>
      <c r="CC1887" s="42"/>
      <c r="CD1887" s="42"/>
      <c r="CE1887" s="42"/>
      <c r="CF1887" s="42"/>
      <c r="CG1887" s="42"/>
      <c r="CH1887" s="42"/>
      <c r="CI1887" s="42"/>
      <c r="CJ1887" s="42"/>
      <c r="CK1887" s="42"/>
      <c r="CL1887" s="42"/>
      <c r="CM1887" s="42"/>
      <c r="CN1887" s="42"/>
      <c r="CO1887" s="42"/>
      <c r="CP1887" s="42"/>
      <c r="CQ1887" s="42"/>
      <c r="CR1887" s="42"/>
      <c r="CS1887" s="42"/>
      <c r="CT1887" s="42"/>
      <c r="CU1887" s="42"/>
      <c r="CV1887" s="42"/>
    </row>
    <row r="1888" spans="1:100" x14ac:dyDescent="0.45">
      <c r="A1888" s="42"/>
      <c r="B1888" s="42"/>
      <c r="C1888" s="42"/>
      <c r="D1888" s="42"/>
      <c r="E1888" s="42"/>
      <c r="F1888" s="42"/>
      <c r="G1888" s="42"/>
      <c r="H1888" s="42"/>
      <c r="I1888" s="42"/>
      <c r="J1888" s="42"/>
      <c r="K1888" s="42"/>
      <c r="L1888" s="42"/>
      <c r="M1888" s="42"/>
      <c r="N1888" s="42"/>
      <c r="O1888" s="42"/>
      <c r="P1888" s="42"/>
      <c r="Q1888" s="42"/>
      <c r="R1888" s="42"/>
      <c r="S1888" s="42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S1888" s="42"/>
      <c r="AT1888" s="42"/>
      <c r="AU1888" s="42"/>
      <c r="AV1888" s="42"/>
      <c r="AW1888" s="42"/>
      <c r="AX1888" s="42"/>
      <c r="AY1888" s="42"/>
      <c r="AZ1888" s="42"/>
      <c r="BA1888" s="42"/>
      <c r="BB1888" s="42"/>
      <c r="BC1888" s="42"/>
      <c r="BD1888" s="42"/>
      <c r="BE1888" s="42"/>
      <c r="BF1888" s="42"/>
      <c r="BG1888" s="42"/>
      <c r="BH1888" s="42"/>
      <c r="BI1888" s="42"/>
      <c r="BJ1888" s="42"/>
      <c r="BK1888" s="42"/>
      <c r="BL1888" s="42"/>
      <c r="BM1888" s="42"/>
      <c r="BN1888" s="42"/>
      <c r="BO1888" s="42"/>
      <c r="BP1888" s="42"/>
      <c r="BQ1888" s="42"/>
      <c r="BR1888" s="42"/>
      <c r="BS1888" s="42"/>
      <c r="BT1888" s="42"/>
      <c r="BU1888" s="42"/>
      <c r="BV1888" s="42"/>
      <c r="BW1888" s="42"/>
      <c r="BX1888" s="42"/>
      <c r="BY1888" s="42"/>
      <c r="BZ1888" s="42"/>
      <c r="CA1888" s="42"/>
      <c r="CB1888" s="42"/>
      <c r="CC1888" s="42"/>
      <c r="CD1888" s="42"/>
      <c r="CE1888" s="42"/>
      <c r="CF1888" s="42"/>
      <c r="CG1888" s="42"/>
      <c r="CH1888" s="42"/>
      <c r="CI1888" s="42"/>
      <c r="CJ1888" s="42"/>
      <c r="CK1888" s="42"/>
      <c r="CL1888" s="42"/>
      <c r="CM1888" s="42"/>
      <c r="CN1888" s="42"/>
      <c r="CO1888" s="42"/>
      <c r="CP1888" s="42"/>
      <c r="CQ1888" s="42"/>
      <c r="CR1888" s="42"/>
      <c r="CS1888" s="42"/>
      <c r="CT1888" s="42"/>
      <c r="CU1888" s="42"/>
      <c r="CV1888" s="42"/>
    </row>
    <row r="1889" spans="1:100" x14ac:dyDescent="0.45">
      <c r="A1889" s="42"/>
      <c r="B1889" s="42"/>
      <c r="C1889" s="42"/>
      <c r="D1889" s="42"/>
      <c r="E1889" s="42"/>
      <c r="F1889" s="42"/>
      <c r="G1889" s="42"/>
      <c r="H1889" s="42"/>
      <c r="I1889" s="42"/>
      <c r="J1889" s="42"/>
      <c r="K1889" s="42"/>
      <c r="L1889" s="42"/>
      <c r="M1889" s="42"/>
      <c r="N1889" s="42"/>
      <c r="O1889" s="42"/>
      <c r="P1889" s="42"/>
      <c r="Q1889" s="42"/>
      <c r="R1889" s="42"/>
      <c r="S1889" s="42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S1889" s="42"/>
      <c r="AT1889" s="42"/>
      <c r="AU1889" s="42"/>
      <c r="AV1889" s="42"/>
      <c r="AW1889" s="42"/>
      <c r="AX1889" s="42"/>
      <c r="AY1889" s="42"/>
      <c r="AZ1889" s="42"/>
      <c r="BA1889" s="42"/>
      <c r="BB1889" s="42"/>
      <c r="BC1889" s="42"/>
      <c r="BD1889" s="42"/>
      <c r="BE1889" s="42"/>
      <c r="BF1889" s="42"/>
      <c r="BG1889" s="42"/>
      <c r="BH1889" s="42"/>
      <c r="BI1889" s="42"/>
      <c r="BJ1889" s="42"/>
      <c r="BK1889" s="42"/>
      <c r="BL1889" s="42"/>
      <c r="BM1889" s="42"/>
      <c r="BN1889" s="42"/>
      <c r="BO1889" s="42"/>
      <c r="BP1889" s="42"/>
      <c r="BQ1889" s="42"/>
      <c r="BR1889" s="42"/>
      <c r="BS1889" s="42"/>
      <c r="BT1889" s="42"/>
      <c r="BU1889" s="42"/>
      <c r="BV1889" s="42"/>
      <c r="BW1889" s="42"/>
      <c r="BX1889" s="42"/>
      <c r="BY1889" s="42"/>
      <c r="BZ1889" s="42"/>
      <c r="CA1889" s="42"/>
      <c r="CB1889" s="42"/>
      <c r="CC1889" s="42"/>
      <c r="CD1889" s="42"/>
      <c r="CE1889" s="42"/>
      <c r="CF1889" s="42"/>
      <c r="CG1889" s="42"/>
      <c r="CH1889" s="42"/>
      <c r="CI1889" s="42"/>
      <c r="CJ1889" s="42"/>
      <c r="CK1889" s="42"/>
      <c r="CL1889" s="42"/>
      <c r="CM1889" s="42"/>
      <c r="CN1889" s="42"/>
      <c r="CO1889" s="42"/>
      <c r="CP1889" s="42"/>
      <c r="CQ1889" s="42"/>
      <c r="CR1889" s="42"/>
      <c r="CS1889" s="42"/>
      <c r="CT1889" s="42"/>
      <c r="CU1889" s="42"/>
      <c r="CV1889" s="42"/>
    </row>
    <row r="1890" spans="1:100" x14ac:dyDescent="0.45">
      <c r="A1890" s="42"/>
      <c r="B1890" s="42"/>
      <c r="C1890" s="42"/>
      <c r="D1890" s="42"/>
      <c r="E1890" s="42"/>
      <c r="F1890" s="42"/>
      <c r="G1890" s="42"/>
      <c r="H1890" s="42"/>
      <c r="I1890" s="42"/>
      <c r="J1890" s="42"/>
      <c r="K1890" s="42"/>
      <c r="L1890" s="42"/>
      <c r="M1890" s="42"/>
      <c r="N1890" s="42"/>
      <c r="O1890" s="42"/>
      <c r="P1890" s="42"/>
      <c r="Q1890" s="42"/>
      <c r="R1890" s="42"/>
      <c r="S1890" s="42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S1890" s="42"/>
      <c r="AT1890" s="42"/>
      <c r="AU1890" s="42"/>
      <c r="AV1890" s="42"/>
      <c r="AW1890" s="42"/>
      <c r="AX1890" s="42"/>
      <c r="AY1890" s="42"/>
      <c r="AZ1890" s="42"/>
      <c r="BA1890" s="42"/>
      <c r="BB1890" s="42"/>
      <c r="BC1890" s="42"/>
      <c r="BD1890" s="42"/>
      <c r="BE1890" s="42"/>
      <c r="BF1890" s="42"/>
      <c r="BG1890" s="42"/>
      <c r="BH1890" s="42"/>
      <c r="BI1890" s="42"/>
      <c r="BJ1890" s="42"/>
      <c r="BK1890" s="42"/>
      <c r="BL1890" s="42"/>
      <c r="BM1890" s="42"/>
      <c r="BN1890" s="42"/>
      <c r="BO1890" s="42"/>
      <c r="BP1890" s="42"/>
      <c r="BQ1890" s="42"/>
      <c r="BR1890" s="42"/>
      <c r="BS1890" s="42"/>
      <c r="BT1890" s="42"/>
      <c r="BU1890" s="42"/>
      <c r="BV1890" s="42"/>
      <c r="BW1890" s="42"/>
      <c r="BX1890" s="42"/>
      <c r="BY1890" s="42"/>
      <c r="BZ1890" s="42"/>
      <c r="CA1890" s="42"/>
      <c r="CB1890" s="42"/>
      <c r="CC1890" s="42"/>
      <c r="CD1890" s="42"/>
      <c r="CE1890" s="42"/>
      <c r="CF1890" s="42"/>
      <c r="CG1890" s="42"/>
      <c r="CH1890" s="42"/>
      <c r="CI1890" s="42"/>
      <c r="CJ1890" s="42"/>
      <c r="CK1890" s="42"/>
      <c r="CL1890" s="42"/>
      <c r="CM1890" s="42"/>
      <c r="CN1890" s="42"/>
      <c r="CO1890" s="42"/>
      <c r="CP1890" s="42"/>
      <c r="CQ1890" s="42"/>
      <c r="CR1890" s="42"/>
      <c r="CS1890" s="42"/>
      <c r="CT1890" s="42"/>
      <c r="CU1890" s="42"/>
      <c r="CV1890" s="42"/>
    </row>
    <row r="1891" spans="1:100" x14ac:dyDescent="0.45">
      <c r="A1891" s="42"/>
      <c r="B1891" s="42"/>
      <c r="C1891" s="42"/>
      <c r="D1891" s="42"/>
      <c r="E1891" s="42"/>
      <c r="F1891" s="42"/>
      <c r="G1891" s="42"/>
      <c r="H1891" s="42"/>
      <c r="I1891" s="42"/>
      <c r="J1891" s="42"/>
      <c r="K1891" s="42"/>
      <c r="L1891" s="42"/>
      <c r="M1891" s="42"/>
      <c r="N1891" s="42"/>
      <c r="O1891" s="42"/>
      <c r="P1891" s="42"/>
      <c r="Q1891" s="42"/>
      <c r="R1891" s="42"/>
      <c r="S1891" s="42"/>
      <c r="T1891" s="42"/>
      <c r="U1891" s="42"/>
      <c r="V1891" s="42"/>
      <c r="W1891" s="42"/>
      <c r="X1891" s="42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S1891" s="42"/>
      <c r="AT1891" s="42"/>
      <c r="AU1891" s="42"/>
      <c r="AV1891" s="42"/>
      <c r="AW1891" s="42"/>
      <c r="AX1891" s="42"/>
      <c r="AY1891" s="42"/>
      <c r="AZ1891" s="42"/>
      <c r="BA1891" s="42"/>
      <c r="BB1891" s="42"/>
      <c r="BC1891" s="42"/>
      <c r="BD1891" s="42"/>
      <c r="BE1891" s="42"/>
      <c r="BF1891" s="42"/>
      <c r="BG1891" s="42"/>
      <c r="BH1891" s="42"/>
      <c r="BI1891" s="42"/>
      <c r="BJ1891" s="42"/>
      <c r="BK1891" s="42"/>
      <c r="BL1891" s="42"/>
      <c r="BM1891" s="42"/>
      <c r="BN1891" s="42"/>
      <c r="BO1891" s="42"/>
      <c r="BP1891" s="42"/>
      <c r="BQ1891" s="42"/>
      <c r="BR1891" s="42"/>
      <c r="BS1891" s="42"/>
      <c r="BT1891" s="42"/>
      <c r="BU1891" s="42"/>
      <c r="BV1891" s="42"/>
      <c r="BW1891" s="42"/>
      <c r="BX1891" s="42"/>
      <c r="BY1891" s="42"/>
      <c r="BZ1891" s="42"/>
      <c r="CA1891" s="42"/>
      <c r="CB1891" s="42"/>
      <c r="CC1891" s="42"/>
      <c r="CD1891" s="42"/>
      <c r="CE1891" s="42"/>
      <c r="CF1891" s="42"/>
      <c r="CG1891" s="42"/>
      <c r="CH1891" s="42"/>
      <c r="CI1891" s="42"/>
      <c r="CJ1891" s="42"/>
      <c r="CK1891" s="42"/>
      <c r="CL1891" s="42"/>
      <c r="CM1891" s="42"/>
      <c r="CN1891" s="42"/>
      <c r="CO1891" s="42"/>
      <c r="CP1891" s="42"/>
      <c r="CQ1891" s="42"/>
      <c r="CR1891" s="42"/>
      <c r="CS1891" s="42"/>
      <c r="CT1891" s="42"/>
      <c r="CU1891" s="42"/>
      <c r="CV1891" s="42"/>
    </row>
    <row r="1892" spans="1:100" x14ac:dyDescent="0.45">
      <c r="A1892" s="42"/>
      <c r="B1892" s="42"/>
      <c r="C1892" s="42"/>
      <c r="D1892" s="42"/>
      <c r="E1892" s="42"/>
      <c r="F1892" s="42"/>
      <c r="G1892" s="42"/>
      <c r="H1892" s="42"/>
      <c r="I1892" s="42"/>
      <c r="J1892" s="42"/>
      <c r="K1892" s="42"/>
      <c r="L1892" s="42"/>
      <c r="M1892" s="42"/>
      <c r="N1892" s="42"/>
      <c r="O1892" s="42"/>
      <c r="P1892" s="42"/>
      <c r="Q1892" s="42"/>
      <c r="R1892" s="42"/>
      <c r="S1892" s="42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S1892" s="42"/>
      <c r="AT1892" s="42"/>
      <c r="AU1892" s="42"/>
      <c r="AV1892" s="42"/>
      <c r="AW1892" s="42"/>
      <c r="AX1892" s="42"/>
      <c r="AY1892" s="42"/>
      <c r="AZ1892" s="42"/>
      <c r="BA1892" s="42"/>
      <c r="BB1892" s="42"/>
      <c r="BC1892" s="42"/>
      <c r="BD1892" s="42"/>
      <c r="BE1892" s="42"/>
      <c r="BF1892" s="42"/>
      <c r="BG1892" s="42"/>
      <c r="BH1892" s="42"/>
      <c r="BI1892" s="42"/>
      <c r="BJ1892" s="42"/>
      <c r="BK1892" s="42"/>
      <c r="BL1892" s="42"/>
      <c r="BM1892" s="42"/>
      <c r="BN1892" s="42"/>
      <c r="BO1892" s="42"/>
      <c r="BP1892" s="42"/>
      <c r="BQ1892" s="42"/>
      <c r="BR1892" s="42"/>
      <c r="BS1892" s="42"/>
      <c r="BT1892" s="42"/>
      <c r="BU1892" s="42"/>
      <c r="BV1892" s="42"/>
      <c r="BW1892" s="42"/>
      <c r="BX1892" s="42"/>
      <c r="BY1892" s="42"/>
      <c r="BZ1892" s="42"/>
      <c r="CA1892" s="42"/>
      <c r="CB1892" s="42"/>
      <c r="CC1892" s="42"/>
      <c r="CD1892" s="42"/>
      <c r="CE1892" s="42"/>
      <c r="CF1892" s="42"/>
      <c r="CG1892" s="42"/>
      <c r="CH1892" s="42"/>
      <c r="CI1892" s="42"/>
      <c r="CJ1892" s="42"/>
      <c r="CK1892" s="42"/>
      <c r="CL1892" s="42"/>
      <c r="CM1892" s="42"/>
      <c r="CN1892" s="42"/>
      <c r="CO1892" s="42"/>
      <c r="CP1892" s="42"/>
      <c r="CQ1892" s="42"/>
      <c r="CR1892" s="42"/>
      <c r="CS1892" s="42"/>
      <c r="CT1892" s="42"/>
      <c r="CU1892" s="42"/>
      <c r="CV1892" s="42"/>
    </row>
    <row r="1893" spans="1:100" x14ac:dyDescent="0.45">
      <c r="A1893" s="42"/>
      <c r="B1893" s="42"/>
      <c r="C1893" s="42"/>
      <c r="D1893" s="42"/>
      <c r="E1893" s="42"/>
      <c r="F1893" s="42"/>
      <c r="G1893" s="42"/>
      <c r="H1893" s="42"/>
      <c r="I1893" s="42"/>
      <c r="J1893" s="42"/>
      <c r="K1893" s="42"/>
      <c r="L1893" s="42"/>
      <c r="M1893" s="42"/>
      <c r="N1893" s="42"/>
      <c r="O1893" s="42"/>
      <c r="P1893" s="42"/>
      <c r="Q1893" s="42"/>
      <c r="R1893" s="42"/>
      <c r="S1893" s="42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S1893" s="42"/>
      <c r="AT1893" s="42"/>
      <c r="AU1893" s="42"/>
      <c r="AV1893" s="42"/>
      <c r="AW1893" s="42"/>
      <c r="AX1893" s="42"/>
      <c r="AY1893" s="42"/>
      <c r="AZ1893" s="42"/>
      <c r="BA1893" s="42"/>
      <c r="BB1893" s="42"/>
      <c r="BC1893" s="42"/>
      <c r="BD1893" s="42"/>
      <c r="BE1893" s="42"/>
      <c r="BF1893" s="42"/>
      <c r="BG1893" s="42"/>
      <c r="BH1893" s="42"/>
      <c r="BI1893" s="42"/>
      <c r="BJ1893" s="42"/>
      <c r="BK1893" s="42"/>
      <c r="BL1893" s="42"/>
      <c r="BM1893" s="42"/>
      <c r="BN1893" s="42"/>
      <c r="BO1893" s="42"/>
      <c r="BP1893" s="42"/>
      <c r="BQ1893" s="42"/>
      <c r="BR1893" s="42"/>
      <c r="BS1893" s="42"/>
      <c r="BT1893" s="42"/>
      <c r="BU1893" s="42"/>
      <c r="BV1893" s="42"/>
      <c r="BW1893" s="42"/>
      <c r="BX1893" s="42"/>
      <c r="BY1893" s="42"/>
      <c r="BZ1893" s="42"/>
      <c r="CA1893" s="42"/>
      <c r="CB1893" s="42"/>
      <c r="CC1893" s="42"/>
      <c r="CD1893" s="42"/>
      <c r="CE1893" s="42"/>
      <c r="CF1893" s="42"/>
      <c r="CG1893" s="42"/>
      <c r="CH1893" s="42"/>
      <c r="CI1893" s="42"/>
      <c r="CJ1893" s="42"/>
      <c r="CK1893" s="42"/>
      <c r="CL1893" s="42"/>
      <c r="CM1893" s="42"/>
      <c r="CN1893" s="42"/>
      <c r="CO1893" s="42"/>
      <c r="CP1893" s="42"/>
      <c r="CQ1893" s="42"/>
      <c r="CR1893" s="42"/>
      <c r="CS1893" s="42"/>
      <c r="CT1893" s="42"/>
      <c r="CU1893" s="42"/>
      <c r="CV1893" s="42"/>
    </row>
    <row r="1894" spans="1:100" x14ac:dyDescent="0.45">
      <c r="A1894" s="42"/>
      <c r="B1894" s="42"/>
      <c r="C1894" s="42"/>
      <c r="D1894" s="42"/>
      <c r="E1894" s="42"/>
      <c r="F1894" s="42"/>
      <c r="G1894" s="42"/>
      <c r="H1894" s="42"/>
      <c r="I1894" s="42"/>
      <c r="J1894" s="42"/>
      <c r="K1894" s="42"/>
      <c r="L1894" s="42"/>
      <c r="M1894" s="42"/>
      <c r="N1894" s="42"/>
      <c r="O1894" s="42"/>
      <c r="P1894" s="42"/>
      <c r="Q1894" s="42"/>
      <c r="R1894" s="42"/>
      <c r="S1894" s="42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S1894" s="42"/>
      <c r="AT1894" s="42"/>
      <c r="AU1894" s="42"/>
      <c r="AV1894" s="42"/>
      <c r="AW1894" s="42"/>
      <c r="AX1894" s="42"/>
      <c r="AY1894" s="42"/>
      <c r="AZ1894" s="42"/>
      <c r="BA1894" s="42"/>
      <c r="BB1894" s="42"/>
      <c r="BC1894" s="42"/>
      <c r="BD1894" s="42"/>
      <c r="BE1894" s="42"/>
      <c r="BF1894" s="42"/>
      <c r="BG1894" s="42"/>
      <c r="BH1894" s="42"/>
      <c r="BI1894" s="42"/>
      <c r="BJ1894" s="42"/>
      <c r="BK1894" s="42"/>
      <c r="BL1894" s="42"/>
      <c r="BM1894" s="42"/>
      <c r="BN1894" s="42"/>
      <c r="BO1894" s="42"/>
      <c r="BP1894" s="42"/>
      <c r="BQ1894" s="42"/>
      <c r="BR1894" s="42"/>
      <c r="BS1894" s="42"/>
      <c r="BT1894" s="42"/>
      <c r="BU1894" s="42"/>
      <c r="BV1894" s="42"/>
      <c r="BW1894" s="42"/>
      <c r="BX1894" s="42"/>
      <c r="BY1894" s="42"/>
      <c r="BZ1894" s="42"/>
      <c r="CA1894" s="42"/>
      <c r="CB1894" s="42"/>
      <c r="CC1894" s="42"/>
      <c r="CD1894" s="42"/>
      <c r="CE1894" s="42"/>
      <c r="CF1894" s="42"/>
      <c r="CG1894" s="42"/>
      <c r="CH1894" s="42"/>
      <c r="CI1894" s="42"/>
      <c r="CJ1894" s="42"/>
      <c r="CK1894" s="42"/>
      <c r="CL1894" s="42"/>
      <c r="CM1894" s="42"/>
      <c r="CN1894" s="42"/>
      <c r="CO1894" s="42"/>
      <c r="CP1894" s="42"/>
      <c r="CQ1894" s="42"/>
      <c r="CR1894" s="42"/>
      <c r="CS1894" s="42"/>
      <c r="CT1894" s="42"/>
      <c r="CU1894" s="42"/>
      <c r="CV1894" s="42"/>
    </row>
    <row r="1895" spans="1:100" x14ac:dyDescent="0.45">
      <c r="A1895" s="42"/>
      <c r="B1895" s="42"/>
      <c r="C1895" s="42"/>
      <c r="D1895" s="42"/>
      <c r="E1895" s="42"/>
      <c r="F1895" s="42"/>
      <c r="G1895" s="42"/>
      <c r="H1895" s="42"/>
      <c r="I1895" s="42"/>
      <c r="J1895" s="42"/>
      <c r="K1895" s="42"/>
      <c r="L1895" s="42"/>
      <c r="M1895" s="42"/>
      <c r="N1895" s="42"/>
      <c r="O1895" s="42"/>
      <c r="P1895" s="42"/>
      <c r="Q1895" s="42"/>
      <c r="R1895" s="42"/>
      <c r="S1895" s="42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S1895" s="42"/>
      <c r="AT1895" s="42"/>
      <c r="AU1895" s="42"/>
      <c r="AV1895" s="42"/>
      <c r="AW1895" s="42"/>
      <c r="AX1895" s="42"/>
      <c r="AY1895" s="42"/>
      <c r="AZ1895" s="42"/>
      <c r="BA1895" s="42"/>
      <c r="BB1895" s="42"/>
      <c r="BC1895" s="42"/>
      <c r="BD1895" s="42"/>
      <c r="BE1895" s="42"/>
      <c r="BF1895" s="42"/>
      <c r="BG1895" s="42"/>
      <c r="BH1895" s="42"/>
      <c r="BI1895" s="42"/>
      <c r="BJ1895" s="42"/>
      <c r="BK1895" s="42"/>
      <c r="BL1895" s="42"/>
      <c r="BM1895" s="42"/>
      <c r="BN1895" s="42"/>
      <c r="BO1895" s="42"/>
      <c r="BP1895" s="42"/>
      <c r="BQ1895" s="42"/>
      <c r="BR1895" s="42"/>
      <c r="BS1895" s="42"/>
      <c r="BT1895" s="42"/>
      <c r="BU1895" s="42"/>
      <c r="BV1895" s="42"/>
      <c r="BW1895" s="42"/>
      <c r="BX1895" s="42"/>
      <c r="BY1895" s="42"/>
      <c r="BZ1895" s="42"/>
      <c r="CA1895" s="42"/>
      <c r="CB1895" s="42"/>
      <c r="CC1895" s="42"/>
      <c r="CD1895" s="42"/>
      <c r="CE1895" s="42"/>
      <c r="CF1895" s="42"/>
      <c r="CG1895" s="42"/>
      <c r="CH1895" s="42"/>
      <c r="CI1895" s="42"/>
      <c r="CJ1895" s="42"/>
      <c r="CK1895" s="42"/>
      <c r="CL1895" s="42"/>
      <c r="CM1895" s="42"/>
      <c r="CN1895" s="42"/>
      <c r="CO1895" s="42"/>
      <c r="CP1895" s="42"/>
      <c r="CQ1895" s="42"/>
      <c r="CR1895" s="42"/>
      <c r="CS1895" s="42"/>
      <c r="CT1895" s="42"/>
      <c r="CU1895" s="42"/>
      <c r="CV1895" s="42"/>
    </row>
    <row r="1896" spans="1:100" x14ac:dyDescent="0.45">
      <c r="A1896" s="42"/>
      <c r="B1896" s="42"/>
      <c r="C1896" s="42"/>
      <c r="D1896" s="42"/>
      <c r="E1896" s="42"/>
      <c r="F1896" s="42"/>
      <c r="G1896" s="42"/>
      <c r="H1896" s="42"/>
      <c r="I1896" s="42"/>
      <c r="J1896" s="42"/>
      <c r="K1896" s="42"/>
      <c r="L1896" s="42"/>
      <c r="M1896" s="42"/>
      <c r="N1896" s="42"/>
      <c r="O1896" s="42"/>
      <c r="P1896" s="42"/>
      <c r="Q1896" s="42"/>
      <c r="R1896" s="42"/>
      <c r="S1896" s="42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S1896" s="42"/>
      <c r="AT1896" s="42"/>
      <c r="AU1896" s="42"/>
      <c r="AV1896" s="42"/>
      <c r="AW1896" s="42"/>
      <c r="AX1896" s="42"/>
      <c r="AY1896" s="42"/>
      <c r="AZ1896" s="42"/>
      <c r="BA1896" s="42"/>
      <c r="BB1896" s="42"/>
      <c r="BC1896" s="42"/>
      <c r="BD1896" s="42"/>
      <c r="BE1896" s="42"/>
      <c r="BF1896" s="42"/>
      <c r="BG1896" s="42"/>
      <c r="BH1896" s="42"/>
      <c r="BI1896" s="42"/>
      <c r="BJ1896" s="42"/>
      <c r="BK1896" s="42"/>
      <c r="BL1896" s="42"/>
      <c r="BM1896" s="42"/>
      <c r="BN1896" s="42"/>
      <c r="BO1896" s="42"/>
      <c r="BP1896" s="42"/>
      <c r="BQ1896" s="42"/>
      <c r="BR1896" s="42"/>
      <c r="BS1896" s="42"/>
      <c r="BT1896" s="42"/>
      <c r="BU1896" s="42"/>
      <c r="BV1896" s="42"/>
      <c r="BW1896" s="42"/>
      <c r="BX1896" s="42"/>
      <c r="BY1896" s="42"/>
      <c r="BZ1896" s="42"/>
      <c r="CA1896" s="42"/>
      <c r="CB1896" s="42"/>
      <c r="CC1896" s="42"/>
      <c r="CD1896" s="42"/>
      <c r="CE1896" s="42"/>
      <c r="CF1896" s="42"/>
      <c r="CG1896" s="42"/>
      <c r="CH1896" s="42"/>
      <c r="CI1896" s="42"/>
      <c r="CJ1896" s="42"/>
      <c r="CK1896" s="42"/>
      <c r="CL1896" s="42"/>
      <c r="CM1896" s="42"/>
      <c r="CN1896" s="42"/>
      <c r="CO1896" s="42"/>
      <c r="CP1896" s="42"/>
      <c r="CQ1896" s="42"/>
      <c r="CR1896" s="42"/>
      <c r="CS1896" s="42"/>
      <c r="CT1896" s="42"/>
      <c r="CU1896" s="42"/>
      <c r="CV1896" s="42"/>
    </row>
    <row r="1897" spans="1:100" x14ac:dyDescent="0.45">
      <c r="A1897" s="42"/>
      <c r="B1897" s="42"/>
      <c r="C1897" s="42"/>
      <c r="D1897" s="42"/>
      <c r="E1897" s="42"/>
      <c r="F1897" s="42"/>
      <c r="G1897" s="42"/>
      <c r="H1897" s="42"/>
      <c r="I1897" s="42"/>
      <c r="J1897" s="42"/>
      <c r="K1897" s="42"/>
      <c r="L1897" s="42"/>
      <c r="M1897" s="42"/>
      <c r="N1897" s="42"/>
      <c r="O1897" s="42"/>
      <c r="P1897" s="42"/>
      <c r="Q1897" s="42"/>
      <c r="R1897" s="42"/>
      <c r="S1897" s="42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S1897" s="42"/>
      <c r="AT1897" s="42"/>
      <c r="AU1897" s="42"/>
      <c r="AV1897" s="42"/>
      <c r="AW1897" s="42"/>
      <c r="AX1897" s="42"/>
      <c r="AY1897" s="42"/>
      <c r="AZ1897" s="42"/>
      <c r="BA1897" s="42"/>
      <c r="BB1897" s="42"/>
      <c r="BC1897" s="42"/>
      <c r="BD1897" s="42"/>
      <c r="BE1897" s="42"/>
      <c r="BF1897" s="42"/>
      <c r="BG1897" s="42"/>
      <c r="BH1897" s="42"/>
      <c r="BI1897" s="42"/>
      <c r="BJ1897" s="42"/>
      <c r="BK1897" s="42"/>
      <c r="BL1897" s="42"/>
      <c r="BM1897" s="42"/>
      <c r="BN1897" s="42"/>
      <c r="BO1897" s="42"/>
      <c r="BP1897" s="42"/>
      <c r="BQ1897" s="42"/>
      <c r="BR1897" s="42"/>
      <c r="BS1897" s="42"/>
      <c r="BT1897" s="42"/>
      <c r="BU1897" s="42"/>
      <c r="BV1897" s="42"/>
      <c r="BW1897" s="42"/>
      <c r="BX1897" s="42"/>
      <c r="BY1897" s="42"/>
      <c r="BZ1897" s="42"/>
      <c r="CA1897" s="42"/>
      <c r="CB1897" s="42"/>
      <c r="CC1897" s="42"/>
      <c r="CD1897" s="42"/>
      <c r="CE1897" s="42"/>
      <c r="CF1897" s="42"/>
      <c r="CG1897" s="42"/>
      <c r="CH1897" s="42"/>
      <c r="CI1897" s="42"/>
      <c r="CJ1897" s="42"/>
      <c r="CK1897" s="42"/>
      <c r="CL1897" s="42"/>
      <c r="CM1897" s="42"/>
      <c r="CN1897" s="42"/>
      <c r="CO1897" s="42"/>
      <c r="CP1897" s="42"/>
      <c r="CQ1897" s="42"/>
      <c r="CR1897" s="42"/>
      <c r="CS1897" s="42"/>
      <c r="CT1897" s="42"/>
      <c r="CU1897" s="42"/>
      <c r="CV1897" s="42"/>
    </row>
    <row r="1898" spans="1:100" x14ac:dyDescent="0.45">
      <c r="A1898" s="42"/>
      <c r="B1898" s="42"/>
      <c r="C1898" s="42"/>
      <c r="D1898" s="42"/>
      <c r="E1898" s="42"/>
      <c r="F1898" s="42"/>
      <c r="G1898" s="42"/>
      <c r="H1898" s="42"/>
      <c r="I1898" s="42"/>
      <c r="J1898" s="42"/>
      <c r="K1898" s="42"/>
      <c r="L1898" s="42"/>
      <c r="M1898" s="42"/>
      <c r="N1898" s="42"/>
      <c r="O1898" s="42"/>
      <c r="P1898" s="42"/>
      <c r="Q1898" s="42"/>
      <c r="R1898" s="42"/>
      <c r="S1898" s="42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S1898" s="42"/>
      <c r="AT1898" s="42"/>
      <c r="AU1898" s="42"/>
      <c r="AV1898" s="42"/>
      <c r="AW1898" s="42"/>
      <c r="AX1898" s="42"/>
      <c r="AY1898" s="42"/>
      <c r="AZ1898" s="42"/>
      <c r="BA1898" s="42"/>
      <c r="BB1898" s="42"/>
      <c r="BC1898" s="42"/>
      <c r="BD1898" s="42"/>
      <c r="BE1898" s="42"/>
      <c r="BF1898" s="42"/>
      <c r="BG1898" s="42"/>
      <c r="BH1898" s="42"/>
      <c r="BI1898" s="42"/>
      <c r="BJ1898" s="42"/>
      <c r="BK1898" s="42"/>
      <c r="BL1898" s="42"/>
      <c r="BM1898" s="42"/>
      <c r="BN1898" s="42"/>
      <c r="BO1898" s="42"/>
      <c r="BP1898" s="42"/>
      <c r="BQ1898" s="42"/>
      <c r="BR1898" s="42"/>
      <c r="BS1898" s="42"/>
      <c r="BT1898" s="42"/>
      <c r="BU1898" s="42"/>
      <c r="BV1898" s="42"/>
      <c r="BW1898" s="42"/>
      <c r="BX1898" s="42"/>
      <c r="BY1898" s="42"/>
      <c r="BZ1898" s="42"/>
      <c r="CA1898" s="42"/>
      <c r="CB1898" s="42"/>
      <c r="CC1898" s="42"/>
      <c r="CD1898" s="42"/>
      <c r="CE1898" s="42"/>
      <c r="CF1898" s="42"/>
      <c r="CG1898" s="42"/>
      <c r="CH1898" s="42"/>
      <c r="CI1898" s="42"/>
      <c r="CJ1898" s="42"/>
      <c r="CK1898" s="42"/>
      <c r="CL1898" s="42"/>
      <c r="CM1898" s="42"/>
      <c r="CN1898" s="42"/>
      <c r="CO1898" s="42"/>
      <c r="CP1898" s="42"/>
      <c r="CQ1898" s="42"/>
      <c r="CR1898" s="42"/>
      <c r="CS1898" s="42"/>
      <c r="CT1898" s="42"/>
      <c r="CU1898" s="42"/>
      <c r="CV1898" s="42"/>
    </row>
    <row r="1899" spans="1:100" x14ac:dyDescent="0.45">
      <c r="A1899" s="42"/>
      <c r="B1899" s="42"/>
      <c r="C1899" s="42"/>
      <c r="D1899" s="42"/>
      <c r="E1899" s="42"/>
      <c r="F1899" s="42"/>
      <c r="G1899" s="42"/>
      <c r="H1899" s="42"/>
      <c r="I1899" s="42"/>
      <c r="J1899" s="42"/>
      <c r="K1899" s="42"/>
      <c r="L1899" s="42"/>
      <c r="M1899" s="42"/>
      <c r="N1899" s="42"/>
      <c r="O1899" s="42"/>
      <c r="P1899" s="42"/>
      <c r="Q1899" s="42"/>
      <c r="R1899" s="42"/>
      <c r="S1899" s="42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S1899" s="42"/>
      <c r="AT1899" s="42"/>
      <c r="AU1899" s="42"/>
      <c r="AV1899" s="42"/>
      <c r="AW1899" s="42"/>
      <c r="AX1899" s="42"/>
      <c r="AY1899" s="42"/>
      <c r="AZ1899" s="42"/>
      <c r="BA1899" s="42"/>
      <c r="BB1899" s="42"/>
      <c r="BC1899" s="42"/>
      <c r="BD1899" s="42"/>
      <c r="BE1899" s="42"/>
      <c r="BF1899" s="42"/>
      <c r="BG1899" s="42"/>
      <c r="BH1899" s="42"/>
      <c r="BI1899" s="42"/>
      <c r="BJ1899" s="42"/>
      <c r="BK1899" s="42"/>
      <c r="BL1899" s="42"/>
      <c r="BM1899" s="42"/>
      <c r="BN1899" s="42"/>
      <c r="BO1899" s="42"/>
      <c r="BP1899" s="42"/>
      <c r="BQ1899" s="42"/>
      <c r="BR1899" s="42"/>
      <c r="BS1899" s="42"/>
      <c r="BT1899" s="42"/>
      <c r="BU1899" s="42"/>
      <c r="BV1899" s="42"/>
      <c r="BW1899" s="42"/>
      <c r="BX1899" s="42"/>
      <c r="BY1899" s="42"/>
      <c r="BZ1899" s="42"/>
      <c r="CA1899" s="42"/>
      <c r="CB1899" s="42"/>
      <c r="CC1899" s="42"/>
      <c r="CD1899" s="42"/>
      <c r="CE1899" s="42"/>
      <c r="CF1899" s="42"/>
      <c r="CG1899" s="42"/>
      <c r="CH1899" s="42"/>
      <c r="CI1899" s="42"/>
      <c r="CJ1899" s="42"/>
      <c r="CK1899" s="42"/>
      <c r="CL1899" s="42"/>
      <c r="CM1899" s="42"/>
      <c r="CN1899" s="42"/>
      <c r="CO1899" s="42"/>
      <c r="CP1899" s="42"/>
      <c r="CQ1899" s="42"/>
      <c r="CR1899" s="42"/>
      <c r="CS1899" s="42"/>
      <c r="CT1899" s="42"/>
      <c r="CU1899" s="42"/>
      <c r="CV1899" s="42"/>
    </row>
    <row r="1900" spans="1:100" x14ac:dyDescent="0.45">
      <c r="A1900" s="42"/>
      <c r="B1900" s="42"/>
      <c r="C1900" s="42"/>
      <c r="D1900" s="42"/>
      <c r="E1900" s="42"/>
      <c r="F1900" s="42"/>
      <c r="G1900" s="42"/>
      <c r="H1900" s="42"/>
      <c r="I1900" s="42"/>
      <c r="J1900" s="42"/>
      <c r="K1900" s="42"/>
      <c r="L1900" s="42"/>
      <c r="M1900" s="42"/>
      <c r="N1900" s="42"/>
      <c r="O1900" s="42"/>
      <c r="P1900" s="42"/>
      <c r="Q1900" s="42"/>
      <c r="R1900" s="42"/>
      <c r="S1900" s="42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S1900" s="42"/>
      <c r="AT1900" s="42"/>
      <c r="AU1900" s="42"/>
      <c r="AV1900" s="42"/>
      <c r="AW1900" s="42"/>
      <c r="AX1900" s="42"/>
      <c r="AY1900" s="42"/>
      <c r="AZ1900" s="42"/>
      <c r="BA1900" s="42"/>
      <c r="BB1900" s="42"/>
      <c r="BC1900" s="42"/>
      <c r="BD1900" s="42"/>
      <c r="BE1900" s="42"/>
      <c r="BF1900" s="42"/>
      <c r="BG1900" s="42"/>
      <c r="BH1900" s="42"/>
      <c r="BI1900" s="42"/>
      <c r="BJ1900" s="42"/>
      <c r="BK1900" s="42"/>
      <c r="BL1900" s="42"/>
      <c r="BM1900" s="42"/>
      <c r="BN1900" s="42"/>
      <c r="BO1900" s="42"/>
      <c r="BP1900" s="42"/>
      <c r="BQ1900" s="42"/>
      <c r="BR1900" s="42"/>
      <c r="BS1900" s="42"/>
      <c r="BT1900" s="42"/>
      <c r="BU1900" s="42"/>
      <c r="BV1900" s="42"/>
      <c r="BW1900" s="42"/>
      <c r="BX1900" s="42"/>
      <c r="BY1900" s="42"/>
      <c r="BZ1900" s="42"/>
      <c r="CA1900" s="42"/>
      <c r="CB1900" s="42"/>
      <c r="CC1900" s="42"/>
      <c r="CD1900" s="42"/>
      <c r="CE1900" s="42"/>
      <c r="CF1900" s="42"/>
      <c r="CG1900" s="42"/>
      <c r="CH1900" s="42"/>
      <c r="CI1900" s="42"/>
      <c r="CJ1900" s="42"/>
      <c r="CK1900" s="42"/>
      <c r="CL1900" s="42"/>
      <c r="CM1900" s="42"/>
      <c r="CN1900" s="42"/>
      <c r="CO1900" s="42"/>
      <c r="CP1900" s="42"/>
      <c r="CQ1900" s="42"/>
      <c r="CR1900" s="42"/>
      <c r="CS1900" s="42"/>
      <c r="CT1900" s="42"/>
      <c r="CU1900" s="42"/>
      <c r="CV1900" s="42"/>
    </row>
    <row r="1901" spans="1:100" x14ac:dyDescent="0.45">
      <c r="A1901" s="42"/>
      <c r="B1901" s="42"/>
      <c r="C1901" s="42"/>
      <c r="D1901" s="42"/>
      <c r="E1901" s="42"/>
      <c r="F1901" s="42"/>
      <c r="G1901" s="42"/>
      <c r="H1901" s="42"/>
      <c r="I1901" s="42"/>
      <c r="J1901" s="42"/>
      <c r="K1901" s="42"/>
      <c r="L1901" s="42"/>
      <c r="M1901" s="42"/>
      <c r="N1901" s="42"/>
      <c r="O1901" s="42"/>
      <c r="P1901" s="42"/>
      <c r="Q1901" s="42"/>
      <c r="R1901" s="42"/>
      <c r="S1901" s="42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S1901" s="42"/>
      <c r="AT1901" s="42"/>
      <c r="AU1901" s="42"/>
      <c r="AV1901" s="42"/>
      <c r="AW1901" s="42"/>
      <c r="AX1901" s="42"/>
      <c r="AY1901" s="42"/>
      <c r="AZ1901" s="42"/>
      <c r="BA1901" s="42"/>
      <c r="BB1901" s="42"/>
      <c r="BC1901" s="42"/>
      <c r="BD1901" s="42"/>
      <c r="BE1901" s="42"/>
      <c r="BF1901" s="42"/>
      <c r="BG1901" s="42"/>
      <c r="BH1901" s="42"/>
      <c r="BI1901" s="42"/>
      <c r="BJ1901" s="42"/>
      <c r="BK1901" s="42"/>
      <c r="BL1901" s="42"/>
      <c r="BM1901" s="42"/>
      <c r="BN1901" s="42"/>
      <c r="BO1901" s="42"/>
      <c r="BP1901" s="42"/>
      <c r="BQ1901" s="42"/>
      <c r="BR1901" s="42"/>
      <c r="BS1901" s="42"/>
      <c r="BT1901" s="42"/>
      <c r="BU1901" s="42"/>
      <c r="BV1901" s="42"/>
      <c r="BW1901" s="42"/>
      <c r="BX1901" s="42"/>
      <c r="BY1901" s="42"/>
      <c r="BZ1901" s="42"/>
      <c r="CA1901" s="42"/>
      <c r="CB1901" s="42"/>
      <c r="CC1901" s="42"/>
      <c r="CD1901" s="42"/>
      <c r="CE1901" s="42"/>
      <c r="CF1901" s="42"/>
      <c r="CG1901" s="42"/>
      <c r="CH1901" s="42"/>
      <c r="CI1901" s="42"/>
      <c r="CJ1901" s="42"/>
      <c r="CK1901" s="42"/>
      <c r="CL1901" s="42"/>
      <c r="CM1901" s="42"/>
      <c r="CN1901" s="42"/>
      <c r="CO1901" s="42"/>
      <c r="CP1901" s="42"/>
      <c r="CQ1901" s="42"/>
      <c r="CR1901" s="42"/>
      <c r="CS1901" s="42"/>
      <c r="CT1901" s="42"/>
      <c r="CU1901" s="42"/>
      <c r="CV1901" s="42"/>
    </row>
    <row r="1902" spans="1:100" x14ac:dyDescent="0.45">
      <c r="A1902" s="42"/>
      <c r="B1902" s="42"/>
      <c r="C1902" s="42"/>
      <c r="D1902" s="42"/>
      <c r="E1902" s="42"/>
      <c r="F1902" s="42"/>
      <c r="G1902" s="42"/>
      <c r="H1902" s="42"/>
      <c r="I1902" s="42"/>
      <c r="J1902" s="42"/>
      <c r="K1902" s="42"/>
      <c r="L1902" s="42"/>
      <c r="M1902" s="42"/>
      <c r="N1902" s="42"/>
      <c r="O1902" s="42"/>
      <c r="P1902" s="42"/>
      <c r="Q1902" s="42"/>
      <c r="R1902" s="42"/>
      <c r="S1902" s="42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S1902" s="42"/>
      <c r="AT1902" s="42"/>
      <c r="AU1902" s="42"/>
      <c r="AV1902" s="42"/>
      <c r="AW1902" s="42"/>
      <c r="AX1902" s="42"/>
      <c r="AY1902" s="42"/>
      <c r="AZ1902" s="42"/>
      <c r="BA1902" s="42"/>
      <c r="BB1902" s="42"/>
      <c r="BC1902" s="42"/>
      <c r="BD1902" s="42"/>
      <c r="BE1902" s="42"/>
      <c r="BF1902" s="42"/>
      <c r="BG1902" s="42"/>
      <c r="BH1902" s="42"/>
      <c r="BI1902" s="42"/>
      <c r="BJ1902" s="42"/>
      <c r="BK1902" s="42"/>
      <c r="BL1902" s="42"/>
      <c r="BM1902" s="42"/>
      <c r="BN1902" s="42"/>
      <c r="BO1902" s="42"/>
      <c r="BP1902" s="42"/>
      <c r="BQ1902" s="42"/>
      <c r="BR1902" s="42"/>
      <c r="BS1902" s="42"/>
      <c r="BT1902" s="42"/>
      <c r="BU1902" s="42"/>
      <c r="BV1902" s="42"/>
      <c r="BW1902" s="42"/>
      <c r="BX1902" s="42"/>
      <c r="BY1902" s="42"/>
      <c r="BZ1902" s="42"/>
      <c r="CA1902" s="42"/>
      <c r="CB1902" s="42"/>
      <c r="CC1902" s="42"/>
      <c r="CD1902" s="42"/>
      <c r="CE1902" s="42"/>
      <c r="CF1902" s="42"/>
      <c r="CG1902" s="42"/>
      <c r="CH1902" s="42"/>
      <c r="CI1902" s="42"/>
      <c r="CJ1902" s="42"/>
      <c r="CK1902" s="42"/>
      <c r="CL1902" s="42"/>
      <c r="CM1902" s="42"/>
      <c r="CN1902" s="42"/>
      <c r="CO1902" s="42"/>
      <c r="CP1902" s="42"/>
      <c r="CQ1902" s="42"/>
      <c r="CR1902" s="42"/>
      <c r="CS1902" s="42"/>
      <c r="CT1902" s="42"/>
      <c r="CU1902" s="42"/>
      <c r="CV1902" s="42"/>
    </row>
    <row r="1903" spans="1:100" x14ac:dyDescent="0.45">
      <c r="A1903" s="42"/>
      <c r="B1903" s="42"/>
      <c r="C1903" s="42"/>
      <c r="D1903" s="42"/>
      <c r="E1903" s="42"/>
      <c r="F1903" s="42"/>
      <c r="G1903" s="42"/>
      <c r="H1903" s="42"/>
      <c r="I1903" s="42"/>
      <c r="J1903" s="42"/>
      <c r="K1903" s="42"/>
      <c r="L1903" s="42"/>
      <c r="M1903" s="42"/>
      <c r="N1903" s="42"/>
      <c r="O1903" s="42"/>
      <c r="P1903" s="42"/>
      <c r="Q1903" s="42"/>
      <c r="R1903" s="42"/>
      <c r="S1903" s="42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S1903" s="42"/>
      <c r="AT1903" s="42"/>
      <c r="AU1903" s="42"/>
      <c r="AV1903" s="42"/>
      <c r="AW1903" s="42"/>
      <c r="AX1903" s="42"/>
      <c r="AY1903" s="42"/>
      <c r="AZ1903" s="42"/>
      <c r="BA1903" s="42"/>
      <c r="BB1903" s="42"/>
      <c r="BC1903" s="42"/>
      <c r="BD1903" s="42"/>
      <c r="BE1903" s="42"/>
      <c r="BF1903" s="42"/>
      <c r="BG1903" s="42"/>
      <c r="BH1903" s="42"/>
      <c r="BI1903" s="42"/>
      <c r="BJ1903" s="42"/>
      <c r="BK1903" s="42"/>
      <c r="BL1903" s="42"/>
      <c r="BM1903" s="42"/>
      <c r="BN1903" s="42"/>
      <c r="BO1903" s="42"/>
      <c r="BP1903" s="42"/>
      <c r="BQ1903" s="42"/>
      <c r="BR1903" s="42"/>
      <c r="BS1903" s="42"/>
      <c r="BT1903" s="42"/>
      <c r="BU1903" s="42"/>
      <c r="BV1903" s="42"/>
      <c r="BW1903" s="42"/>
      <c r="BX1903" s="42"/>
      <c r="BY1903" s="42"/>
      <c r="BZ1903" s="42"/>
      <c r="CA1903" s="42"/>
      <c r="CB1903" s="42"/>
      <c r="CC1903" s="42"/>
      <c r="CD1903" s="42"/>
      <c r="CE1903" s="42"/>
      <c r="CF1903" s="42"/>
      <c r="CG1903" s="42"/>
      <c r="CH1903" s="42"/>
      <c r="CI1903" s="42"/>
      <c r="CJ1903" s="42"/>
      <c r="CK1903" s="42"/>
      <c r="CL1903" s="42"/>
      <c r="CM1903" s="42"/>
      <c r="CN1903" s="42"/>
      <c r="CO1903" s="42"/>
      <c r="CP1903" s="42"/>
      <c r="CQ1903" s="42"/>
      <c r="CR1903" s="42"/>
      <c r="CS1903" s="42"/>
      <c r="CT1903" s="42"/>
      <c r="CU1903" s="42"/>
      <c r="CV1903" s="42"/>
    </row>
    <row r="1904" spans="1:100" x14ac:dyDescent="0.45">
      <c r="A1904" s="42"/>
      <c r="B1904" s="42"/>
      <c r="C1904" s="42"/>
      <c r="D1904" s="42"/>
      <c r="E1904" s="42"/>
      <c r="F1904" s="42"/>
      <c r="G1904" s="42"/>
      <c r="H1904" s="42"/>
      <c r="I1904" s="42"/>
      <c r="J1904" s="42"/>
      <c r="K1904" s="42"/>
      <c r="L1904" s="42"/>
      <c r="M1904" s="42"/>
      <c r="N1904" s="42"/>
      <c r="O1904" s="42"/>
      <c r="P1904" s="42"/>
      <c r="Q1904" s="42"/>
      <c r="R1904" s="42"/>
      <c r="S1904" s="42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S1904" s="42"/>
      <c r="AT1904" s="42"/>
      <c r="AU1904" s="42"/>
      <c r="AV1904" s="42"/>
      <c r="AW1904" s="42"/>
      <c r="AX1904" s="42"/>
      <c r="AY1904" s="42"/>
      <c r="AZ1904" s="42"/>
      <c r="BA1904" s="42"/>
      <c r="BB1904" s="42"/>
      <c r="BC1904" s="42"/>
      <c r="BD1904" s="42"/>
      <c r="BE1904" s="42"/>
      <c r="BF1904" s="42"/>
      <c r="BG1904" s="42"/>
      <c r="BH1904" s="42"/>
      <c r="BI1904" s="42"/>
      <c r="BJ1904" s="42"/>
      <c r="BK1904" s="42"/>
      <c r="BL1904" s="42"/>
      <c r="BM1904" s="42"/>
      <c r="BN1904" s="42"/>
      <c r="BO1904" s="42"/>
      <c r="BP1904" s="42"/>
      <c r="BQ1904" s="42"/>
      <c r="BR1904" s="42"/>
      <c r="BS1904" s="42"/>
      <c r="BT1904" s="42"/>
      <c r="BU1904" s="42"/>
      <c r="BV1904" s="42"/>
      <c r="BW1904" s="42"/>
      <c r="BX1904" s="42"/>
      <c r="BY1904" s="42"/>
      <c r="BZ1904" s="42"/>
      <c r="CA1904" s="42"/>
      <c r="CB1904" s="42"/>
      <c r="CC1904" s="42"/>
      <c r="CD1904" s="42"/>
      <c r="CE1904" s="42"/>
      <c r="CF1904" s="42"/>
      <c r="CG1904" s="42"/>
      <c r="CH1904" s="42"/>
      <c r="CI1904" s="42"/>
      <c r="CJ1904" s="42"/>
      <c r="CK1904" s="42"/>
      <c r="CL1904" s="42"/>
      <c r="CM1904" s="42"/>
      <c r="CN1904" s="42"/>
      <c r="CO1904" s="42"/>
      <c r="CP1904" s="42"/>
      <c r="CQ1904" s="42"/>
      <c r="CR1904" s="42"/>
      <c r="CS1904" s="42"/>
      <c r="CT1904" s="42"/>
      <c r="CU1904" s="42"/>
      <c r="CV1904" s="42"/>
    </row>
    <row r="1905" spans="1:100" x14ac:dyDescent="0.45">
      <c r="A1905" s="42"/>
      <c r="B1905" s="42"/>
      <c r="C1905" s="42"/>
      <c r="D1905" s="42"/>
      <c r="E1905" s="42"/>
      <c r="F1905" s="42"/>
      <c r="G1905" s="42"/>
      <c r="H1905" s="42"/>
      <c r="I1905" s="42"/>
      <c r="J1905" s="42"/>
      <c r="K1905" s="42"/>
      <c r="L1905" s="42"/>
      <c r="M1905" s="42"/>
      <c r="N1905" s="42"/>
      <c r="O1905" s="42"/>
      <c r="P1905" s="42"/>
      <c r="Q1905" s="42"/>
      <c r="R1905" s="42"/>
      <c r="S1905" s="42"/>
      <c r="T1905" s="42"/>
      <c r="U1905" s="42"/>
      <c r="V1905" s="42"/>
      <c r="W1905" s="42"/>
      <c r="X1905" s="42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S1905" s="42"/>
      <c r="AT1905" s="42"/>
      <c r="AU1905" s="42"/>
      <c r="AV1905" s="42"/>
      <c r="AW1905" s="42"/>
      <c r="AX1905" s="42"/>
      <c r="AY1905" s="42"/>
      <c r="AZ1905" s="42"/>
      <c r="BA1905" s="42"/>
      <c r="BB1905" s="42"/>
      <c r="BC1905" s="42"/>
      <c r="BD1905" s="42"/>
      <c r="BE1905" s="42"/>
      <c r="BF1905" s="42"/>
      <c r="BG1905" s="42"/>
      <c r="BH1905" s="42"/>
      <c r="BI1905" s="42"/>
      <c r="BJ1905" s="42"/>
      <c r="BK1905" s="42"/>
      <c r="BL1905" s="42"/>
      <c r="BM1905" s="42"/>
      <c r="BN1905" s="42"/>
      <c r="BO1905" s="42"/>
      <c r="BP1905" s="42"/>
      <c r="BQ1905" s="42"/>
      <c r="BR1905" s="42"/>
      <c r="BS1905" s="42"/>
      <c r="BT1905" s="42"/>
      <c r="BU1905" s="42"/>
      <c r="BV1905" s="42"/>
      <c r="BW1905" s="42"/>
      <c r="BX1905" s="42"/>
      <c r="BY1905" s="42"/>
      <c r="BZ1905" s="42"/>
      <c r="CA1905" s="42"/>
      <c r="CB1905" s="42"/>
      <c r="CC1905" s="42"/>
      <c r="CD1905" s="42"/>
      <c r="CE1905" s="42"/>
      <c r="CF1905" s="42"/>
      <c r="CG1905" s="42"/>
      <c r="CH1905" s="42"/>
      <c r="CI1905" s="42"/>
      <c r="CJ1905" s="42"/>
      <c r="CK1905" s="42"/>
      <c r="CL1905" s="42"/>
      <c r="CM1905" s="42"/>
      <c r="CN1905" s="42"/>
      <c r="CO1905" s="42"/>
      <c r="CP1905" s="42"/>
      <c r="CQ1905" s="42"/>
      <c r="CR1905" s="42"/>
      <c r="CS1905" s="42"/>
      <c r="CT1905" s="42"/>
      <c r="CU1905" s="42"/>
      <c r="CV1905" s="42"/>
    </row>
    <row r="1906" spans="1:100" x14ac:dyDescent="0.45">
      <c r="A1906" s="42"/>
      <c r="B1906" s="42"/>
      <c r="C1906" s="42"/>
      <c r="D1906" s="42"/>
      <c r="E1906" s="42"/>
      <c r="F1906" s="42"/>
      <c r="G1906" s="42"/>
      <c r="H1906" s="42"/>
      <c r="I1906" s="42"/>
      <c r="J1906" s="42"/>
      <c r="K1906" s="42"/>
      <c r="L1906" s="42"/>
      <c r="M1906" s="42"/>
      <c r="N1906" s="42"/>
      <c r="O1906" s="42"/>
      <c r="P1906" s="42"/>
      <c r="Q1906" s="42"/>
      <c r="R1906" s="42"/>
      <c r="S1906" s="42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S1906" s="42"/>
      <c r="AT1906" s="42"/>
      <c r="AU1906" s="42"/>
      <c r="AV1906" s="42"/>
      <c r="AW1906" s="42"/>
      <c r="AX1906" s="42"/>
      <c r="AY1906" s="42"/>
      <c r="AZ1906" s="42"/>
      <c r="BA1906" s="42"/>
      <c r="BB1906" s="42"/>
      <c r="BC1906" s="42"/>
      <c r="BD1906" s="42"/>
      <c r="BE1906" s="42"/>
      <c r="BF1906" s="42"/>
      <c r="BG1906" s="42"/>
      <c r="BH1906" s="42"/>
      <c r="BI1906" s="42"/>
      <c r="BJ1906" s="42"/>
      <c r="BK1906" s="42"/>
      <c r="BL1906" s="42"/>
      <c r="BM1906" s="42"/>
      <c r="BN1906" s="42"/>
      <c r="BO1906" s="42"/>
      <c r="BP1906" s="42"/>
      <c r="BQ1906" s="42"/>
      <c r="BR1906" s="42"/>
      <c r="BS1906" s="42"/>
      <c r="BT1906" s="42"/>
      <c r="BU1906" s="42"/>
      <c r="BV1906" s="42"/>
      <c r="BW1906" s="42"/>
      <c r="BX1906" s="42"/>
      <c r="BY1906" s="42"/>
      <c r="BZ1906" s="42"/>
      <c r="CA1906" s="42"/>
      <c r="CB1906" s="42"/>
      <c r="CC1906" s="42"/>
      <c r="CD1906" s="42"/>
      <c r="CE1906" s="42"/>
      <c r="CF1906" s="42"/>
      <c r="CG1906" s="42"/>
      <c r="CH1906" s="42"/>
      <c r="CI1906" s="42"/>
      <c r="CJ1906" s="42"/>
      <c r="CK1906" s="42"/>
      <c r="CL1906" s="42"/>
      <c r="CM1906" s="42"/>
      <c r="CN1906" s="42"/>
      <c r="CO1906" s="42"/>
      <c r="CP1906" s="42"/>
      <c r="CQ1906" s="42"/>
      <c r="CR1906" s="42"/>
      <c r="CS1906" s="42"/>
      <c r="CT1906" s="42"/>
      <c r="CU1906" s="42"/>
      <c r="CV1906" s="42"/>
    </row>
    <row r="1907" spans="1:100" x14ac:dyDescent="0.45">
      <c r="A1907" s="42"/>
      <c r="B1907" s="42"/>
      <c r="C1907" s="42"/>
      <c r="D1907" s="42"/>
      <c r="E1907" s="42"/>
      <c r="F1907" s="42"/>
      <c r="G1907" s="42"/>
      <c r="H1907" s="42"/>
      <c r="I1907" s="42"/>
      <c r="J1907" s="42"/>
      <c r="K1907" s="42"/>
      <c r="L1907" s="42"/>
      <c r="M1907" s="42"/>
      <c r="N1907" s="42"/>
      <c r="O1907" s="42"/>
      <c r="P1907" s="42"/>
      <c r="Q1907" s="42"/>
      <c r="R1907" s="42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2"/>
      <c r="AZ1907" s="42"/>
      <c r="BA1907" s="42"/>
      <c r="BB1907" s="42"/>
      <c r="BC1907" s="42"/>
      <c r="BD1907" s="42"/>
      <c r="BE1907" s="42"/>
      <c r="BF1907" s="42"/>
      <c r="BG1907" s="42"/>
      <c r="BH1907" s="42"/>
      <c r="BI1907" s="42"/>
      <c r="BJ1907" s="42"/>
      <c r="BK1907" s="42"/>
      <c r="BL1907" s="42"/>
      <c r="BM1907" s="42"/>
      <c r="BN1907" s="42"/>
      <c r="BO1907" s="42"/>
      <c r="BP1907" s="42"/>
      <c r="BQ1907" s="42"/>
      <c r="BR1907" s="42"/>
      <c r="BS1907" s="42"/>
      <c r="BT1907" s="42"/>
      <c r="BU1907" s="42"/>
      <c r="BV1907" s="42"/>
      <c r="BW1907" s="42"/>
      <c r="BX1907" s="42"/>
      <c r="BY1907" s="42"/>
      <c r="BZ1907" s="42"/>
      <c r="CA1907" s="42"/>
      <c r="CB1907" s="42"/>
      <c r="CC1907" s="42"/>
      <c r="CD1907" s="42"/>
      <c r="CE1907" s="42"/>
      <c r="CF1907" s="42"/>
      <c r="CG1907" s="42"/>
      <c r="CH1907" s="42"/>
      <c r="CI1907" s="42"/>
      <c r="CJ1907" s="42"/>
      <c r="CK1907" s="42"/>
      <c r="CL1907" s="42"/>
      <c r="CM1907" s="42"/>
      <c r="CN1907" s="42"/>
      <c r="CO1907" s="42"/>
      <c r="CP1907" s="42"/>
      <c r="CQ1907" s="42"/>
      <c r="CR1907" s="42"/>
      <c r="CS1907" s="42"/>
      <c r="CT1907" s="42"/>
      <c r="CU1907" s="42"/>
      <c r="CV1907" s="42"/>
    </row>
    <row r="1908" spans="1:100" x14ac:dyDescent="0.45">
      <c r="A1908" s="42"/>
      <c r="B1908" s="42"/>
      <c r="C1908" s="42"/>
      <c r="D1908" s="42"/>
      <c r="E1908" s="42"/>
      <c r="F1908" s="42"/>
      <c r="G1908" s="42"/>
      <c r="H1908" s="42"/>
      <c r="I1908" s="42"/>
      <c r="J1908" s="42"/>
      <c r="K1908" s="42"/>
      <c r="L1908" s="42"/>
      <c r="M1908" s="42"/>
      <c r="N1908" s="42"/>
      <c r="O1908" s="42"/>
      <c r="P1908" s="42"/>
      <c r="Q1908" s="42"/>
      <c r="R1908" s="42"/>
      <c r="S1908" s="42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S1908" s="42"/>
      <c r="AT1908" s="42"/>
      <c r="AU1908" s="42"/>
      <c r="AV1908" s="42"/>
      <c r="AW1908" s="42"/>
      <c r="AX1908" s="42"/>
      <c r="AY1908" s="42"/>
      <c r="AZ1908" s="42"/>
      <c r="BA1908" s="42"/>
      <c r="BB1908" s="42"/>
      <c r="BC1908" s="42"/>
      <c r="BD1908" s="42"/>
      <c r="BE1908" s="42"/>
      <c r="BF1908" s="42"/>
      <c r="BG1908" s="42"/>
      <c r="BH1908" s="42"/>
      <c r="BI1908" s="42"/>
      <c r="BJ1908" s="42"/>
      <c r="BK1908" s="42"/>
      <c r="BL1908" s="42"/>
      <c r="BM1908" s="42"/>
      <c r="BN1908" s="42"/>
      <c r="BO1908" s="42"/>
      <c r="BP1908" s="42"/>
      <c r="BQ1908" s="42"/>
      <c r="BR1908" s="42"/>
      <c r="BS1908" s="42"/>
      <c r="BT1908" s="42"/>
      <c r="BU1908" s="42"/>
      <c r="BV1908" s="42"/>
      <c r="BW1908" s="42"/>
      <c r="BX1908" s="42"/>
      <c r="BY1908" s="42"/>
      <c r="BZ1908" s="42"/>
      <c r="CA1908" s="42"/>
      <c r="CB1908" s="42"/>
      <c r="CC1908" s="42"/>
      <c r="CD1908" s="42"/>
      <c r="CE1908" s="42"/>
      <c r="CF1908" s="42"/>
      <c r="CG1908" s="42"/>
      <c r="CH1908" s="42"/>
      <c r="CI1908" s="42"/>
      <c r="CJ1908" s="42"/>
      <c r="CK1908" s="42"/>
      <c r="CL1908" s="42"/>
      <c r="CM1908" s="42"/>
      <c r="CN1908" s="42"/>
      <c r="CO1908" s="42"/>
      <c r="CP1908" s="42"/>
      <c r="CQ1908" s="42"/>
      <c r="CR1908" s="42"/>
      <c r="CS1908" s="42"/>
      <c r="CT1908" s="42"/>
      <c r="CU1908" s="42"/>
      <c r="CV1908" s="42"/>
    </row>
    <row r="1909" spans="1:100" x14ac:dyDescent="0.45">
      <c r="A1909" s="42"/>
      <c r="B1909" s="42"/>
      <c r="C1909" s="42"/>
      <c r="D1909" s="42"/>
      <c r="E1909" s="42"/>
      <c r="F1909" s="42"/>
      <c r="G1909" s="42"/>
      <c r="H1909" s="42"/>
      <c r="I1909" s="42"/>
      <c r="J1909" s="42"/>
      <c r="K1909" s="42"/>
      <c r="L1909" s="42"/>
      <c r="M1909" s="42"/>
      <c r="N1909" s="42"/>
      <c r="O1909" s="42"/>
      <c r="P1909" s="42"/>
      <c r="Q1909" s="42"/>
      <c r="R1909" s="42"/>
      <c r="S1909" s="42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S1909" s="42"/>
      <c r="AT1909" s="42"/>
      <c r="AU1909" s="42"/>
      <c r="AV1909" s="42"/>
      <c r="AW1909" s="42"/>
      <c r="AX1909" s="42"/>
      <c r="AY1909" s="42"/>
      <c r="AZ1909" s="42"/>
      <c r="BA1909" s="42"/>
      <c r="BB1909" s="42"/>
      <c r="BC1909" s="42"/>
      <c r="BD1909" s="42"/>
      <c r="BE1909" s="42"/>
      <c r="BF1909" s="42"/>
      <c r="BG1909" s="42"/>
      <c r="BH1909" s="42"/>
      <c r="BI1909" s="42"/>
      <c r="BJ1909" s="42"/>
      <c r="BK1909" s="42"/>
      <c r="BL1909" s="42"/>
      <c r="BM1909" s="42"/>
      <c r="BN1909" s="42"/>
      <c r="BO1909" s="42"/>
      <c r="BP1909" s="42"/>
      <c r="BQ1909" s="42"/>
      <c r="BR1909" s="42"/>
      <c r="BS1909" s="42"/>
      <c r="BT1909" s="42"/>
      <c r="BU1909" s="42"/>
      <c r="BV1909" s="42"/>
      <c r="BW1909" s="42"/>
      <c r="BX1909" s="42"/>
      <c r="BY1909" s="42"/>
      <c r="BZ1909" s="42"/>
      <c r="CA1909" s="42"/>
      <c r="CB1909" s="42"/>
      <c r="CC1909" s="42"/>
      <c r="CD1909" s="42"/>
      <c r="CE1909" s="42"/>
      <c r="CF1909" s="42"/>
      <c r="CG1909" s="42"/>
      <c r="CH1909" s="42"/>
      <c r="CI1909" s="42"/>
      <c r="CJ1909" s="42"/>
      <c r="CK1909" s="42"/>
      <c r="CL1909" s="42"/>
      <c r="CM1909" s="42"/>
      <c r="CN1909" s="42"/>
      <c r="CO1909" s="42"/>
      <c r="CP1909" s="42"/>
      <c r="CQ1909" s="42"/>
      <c r="CR1909" s="42"/>
      <c r="CS1909" s="42"/>
      <c r="CT1909" s="42"/>
      <c r="CU1909" s="42"/>
      <c r="CV1909" s="42"/>
    </row>
    <row r="1910" spans="1:100" x14ac:dyDescent="0.45">
      <c r="A1910" s="42"/>
      <c r="B1910" s="42"/>
      <c r="C1910" s="42"/>
      <c r="D1910" s="42"/>
      <c r="E1910" s="42"/>
      <c r="F1910" s="42"/>
      <c r="G1910" s="42"/>
      <c r="H1910" s="42"/>
      <c r="I1910" s="42"/>
      <c r="J1910" s="42"/>
      <c r="K1910" s="42"/>
      <c r="L1910" s="42"/>
      <c r="M1910" s="42"/>
      <c r="N1910" s="42"/>
      <c r="O1910" s="42"/>
      <c r="P1910" s="42"/>
      <c r="Q1910" s="42"/>
      <c r="R1910" s="42"/>
      <c r="S1910" s="42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S1910" s="42"/>
      <c r="AT1910" s="42"/>
      <c r="AU1910" s="42"/>
      <c r="AV1910" s="42"/>
      <c r="AW1910" s="42"/>
      <c r="AX1910" s="42"/>
      <c r="AY1910" s="42"/>
      <c r="AZ1910" s="42"/>
      <c r="BA1910" s="42"/>
      <c r="BB1910" s="42"/>
      <c r="BC1910" s="42"/>
      <c r="BD1910" s="42"/>
      <c r="BE1910" s="42"/>
      <c r="BF1910" s="42"/>
      <c r="BG1910" s="42"/>
      <c r="BH1910" s="42"/>
      <c r="BI1910" s="42"/>
      <c r="BJ1910" s="42"/>
      <c r="BK1910" s="42"/>
      <c r="BL1910" s="42"/>
      <c r="BM1910" s="42"/>
      <c r="BN1910" s="42"/>
      <c r="BO1910" s="42"/>
      <c r="BP1910" s="42"/>
      <c r="BQ1910" s="42"/>
      <c r="BR1910" s="42"/>
      <c r="BS1910" s="42"/>
      <c r="BT1910" s="42"/>
      <c r="BU1910" s="42"/>
      <c r="BV1910" s="42"/>
      <c r="BW1910" s="42"/>
      <c r="BX1910" s="42"/>
      <c r="BY1910" s="42"/>
      <c r="BZ1910" s="42"/>
      <c r="CA1910" s="42"/>
      <c r="CB1910" s="42"/>
      <c r="CC1910" s="42"/>
      <c r="CD1910" s="42"/>
      <c r="CE1910" s="42"/>
      <c r="CF1910" s="42"/>
      <c r="CG1910" s="42"/>
      <c r="CH1910" s="42"/>
      <c r="CI1910" s="42"/>
      <c r="CJ1910" s="42"/>
      <c r="CK1910" s="42"/>
      <c r="CL1910" s="42"/>
      <c r="CM1910" s="42"/>
      <c r="CN1910" s="42"/>
      <c r="CO1910" s="42"/>
      <c r="CP1910" s="42"/>
      <c r="CQ1910" s="42"/>
      <c r="CR1910" s="42"/>
      <c r="CS1910" s="42"/>
      <c r="CT1910" s="42"/>
      <c r="CU1910" s="42"/>
      <c r="CV1910" s="42"/>
    </row>
    <row r="1911" spans="1:100" x14ac:dyDescent="0.45">
      <c r="A1911" s="42"/>
      <c r="B1911" s="42"/>
      <c r="C1911" s="42"/>
      <c r="D1911" s="42"/>
      <c r="E1911" s="42"/>
      <c r="F1911" s="42"/>
      <c r="G1911" s="42"/>
      <c r="H1911" s="42"/>
      <c r="I1911" s="42"/>
      <c r="J1911" s="42"/>
      <c r="K1911" s="42"/>
      <c r="L1911" s="42"/>
      <c r="M1911" s="42"/>
      <c r="N1911" s="42"/>
      <c r="O1911" s="42"/>
      <c r="P1911" s="42"/>
      <c r="Q1911" s="42"/>
      <c r="R1911" s="42"/>
      <c r="S1911" s="42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S1911" s="42"/>
      <c r="AT1911" s="42"/>
      <c r="AU1911" s="42"/>
      <c r="AV1911" s="42"/>
      <c r="AW1911" s="42"/>
      <c r="AX1911" s="42"/>
      <c r="AY1911" s="42"/>
      <c r="AZ1911" s="42"/>
      <c r="BA1911" s="42"/>
      <c r="BB1911" s="42"/>
      <c r="BC1911" s="42"/>
      <c r="BD1911" s="42"/>
      <c r="BE1911" s="42"/>
      <c r="BF1911" s="42"/>
      <c r="BG1911" s="42"/>
      <c r="BH1911" s="42"/>
      <c r="BI1911" s="42"/>
      <c r="BJ1911" s="42"/>
      <c r="BK1911" s="42"/>
      <c r="BL1911" s="42"/>
      <c r="BM1911" s="42"/>
      <c r="BN1911" s="42"/>
      <c r="BO1911" s="42"/>
      <c r="BP1911" s="42"/>
      <c r="BQ1911" s="42"/>
      <c r="BR1911" s="42"/>
      <c r="BS1911" s="42"/>
      <c r="BT1911" s="42"/>
      <c r="BU1911" s="42"/>
      <c r="BV1911" s="42"/>
      <c r="BW1911" s="42"/>
      <c r="BX1911" s="42"/>
      <c r="BY1911" s="42"/>
      <c r="BZ1911" s="42"/>
      <c r="CA1911" s="42"/>
      <c r="CB1911" s="42"/>
      <c r="CC1911" s="42"/>
      <c r="CD1911" s="42"/>
      <c r="CE1911" s="42"/>
      <c r="CF1911" s="42"/>
      <c r="CG1911" s="42"/>
      <c r="CH1911" s="42"/>
      <c r="CI1911" s="42"/>
      <c r="CJ1911" s="42"/>
      <c r="CK1911" s="42"/>
      <c r="CL1911" s="42"/>
      <c r="CM1911" s="42"/>
      <c r="CN1911" s="42"/>
      <c r="CO1911" s="42"/>
      <c r="CP1911" s="42"/>
      <c r="CQ1911" s="42"/>
      <c r="CR1911" s="42"/>
      <c r="CS1911" s="42"/>
      <c r="CT1911" s="42"/>
      <c r="CU1911" s="42"/>
      <c r="CV1911" s="42"/>
    </row>
    <row r="1912" spans="1:100" x14ac:dyDescent="0.45">
      <c r="A1912" s="42"/>
      <c r="B1912" s="42"/>
      <c r="C1912" s="42"/>
      <c r="D1912" s="42"/>
      <c r="E1912" s="42"/>
      <c r="F1912" s="42"/>
      <c r="G1912" s="42"/>
      <c r="H1912" s="42"/>
      <c r="I1912" s="42"/>
      <c r="J1912" s="42"/>
      <c r="K1912" s="42"/>
      <c r="L1912" s="42"/>
      <c r="M1912" s="42"/>
      <c r="N1912" s="42"/>
      <c r="O1912" s="42"/>
      <c r="P1912" s="42"/>
      <c r="Q1912" s="42"/>
      <c r="R1912" s="42"/>
      <c r="S1912" s="42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S1912" s="42"/>
      <c r="AT1912" s="42"/>
      <c r="AU1912" s="42"/>
      <c r="AV1912" s="42"/>
      <c r="AW1912" s="42"/>
      <c r="AX1912" s="42"/>
      <c r="AY1912" s="42"/>
      <c r="AZ1912" s="42"/>
      <c r="BA1912" s="42"/>
      <c r="BB1912" s="42"/>
      <c r="BC1912" s="42"/>
      <c r="BD1912" s="42"/>
      <c r="BE1912" s="42"/>
      <c r="BF1912" s="42"/>
      <c r="BG1912" s="42"/>
      <c r="BH1912" s="42"/>
      <c r="BI1912" s="42"/>
      <c r="BJ1912" s="42"/>
      <c r="BK1912" s="42"/>
      <c r="BL1912" s="42"/>
      <c r="BM1912" s="42"/>
      <c r="BN1912" s="42"/>
      <c r="BO1912" s="42"/>
      <c r="BP1912" s="42"/>
      <c r="BQ1912" s="42"/>
      <c r="BR1912" s="42"/>
      <c r="BS1912" s="42"/>
      <c r="BT1912" s="42"/>
      <c r="BU1912" s="42"/>
      <c r="BV1912" s="42"/>
      <c r="BW1912" s="42"/>
      <c r="BX1912" s="42"/>
      <c r="BY1912" s="42"/>
      <c r="BZ1912" s="42"/>
      <c r="CA1912" s="42"/>
      <c r="CB1912" s="42"/>
      <c r="CC1912" s="42"/>
      <c r="CD1912" s="42"/>
      <c r="CE1912" s="42"/>
      <c r="CF1912" s="42"/>
      <c r="CG1912" s="42"/>
      <c r="CH1912" s="42"/>
      <c r="CI1912" s="42"/>
      <c r="CJ1912" s="42"/>
      <c r="CK1912" s="42"/>
      <c r="CL1912" s="42"/>
      <c r="CM1912" s="42"/>
      <c r="CN1912" s="42"/>
      <c r="CO1912" s="42"/>
      <c r="CP1912" s="42"/>
      <c r="CQ1912" s="42"/>
      <c r="CR1912" s="42"/>
      <c r="CS1912" s="42"/>
      <c r="CT1912" s="42"/>
      <c r="CU1912" s="42"/>
      <c r="CV1912" s="42"/>
    </row>
    <row r="1913" spans="1:100" x14ac:dyDescent="0.45">
      <c r="A1913" s="42"/>
      <c r="B1913" s="42"/>
      <c r="C1913" s="42"/>
      <c r="D1913" s="42"/>
      <c r="E1913" s="42"/>
      <c r="F1913" s="42"/>
      <c r="G1913" s="42"/>
      <c r="H1913" s="42"/>
      <c r="I1913" s="42"/>
      <c r="J1913" s="42"/>
      <c r="K1913" s="42"/>
      <c r="L1913" s="42"/>
      <c r="M1913" s="42"/>
      <c r="N1913" s="42"/>
      <c r="O1913" s="42"/>
      <c r="P1913" s="42"/>
      <c r="Q1913" s="42"/>
      <c r="R1913" s="42"/>
      <c r="S1913" s="42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S1913" s="42"/>
      <c r="AT1913" s="42"/>
      <c r="AU1913" s="42"/>
      <c r="AV1913" s="42"/>
      <c r="AW1913" s="42"/>
      <c r="AX1913" s="42"/>
      <c r="AY1913" s="42"/>
      <c r="AZ1913" s="42"/>
      <c r="BA1913" s="42"/>
      <c r="BB1913" s="42"/>
      <c r="BC1913" s="42"/>
      <c r="BD1913" s="42"/>
      <c r="BE1913" s="42"/>
      <c r="BF1913" s="42"/>
      <c r="BG1913" s="42"/>
      <c r="BH1913" s="42"/>
      <c r="BI1913" s="42"/>
      <c r="BJ1913" s="42"/>
      <c r="BK1913" s="42"/>
      <c r="BL1913" s="42"/>
      <c r="BM1913" s="42"/>
      <c r="BN1913" s="42"/>
      <c r="BO1913" s="42"/>
      <c r="BP1913" s="42"/>
      <c r="BQ1913" s="42"/>
      <c r="BR1913" s="42"/>
      <c r="BS1913" s="42"/>
      <c r="BT1913" s="42"/>
      <c r="BU1913" s="42"/>
      <c r="BV1913" s="42"/>
      <c r="BW1913" s="42"/>
      <c r="BX1913" s="42"/>
      <c r="BY1913" s="42"/>
      <c r="BZ1913" s="42"/>
      <c r="CA1913" s="42"/>
      <c r="CB1913" s="42"/>
      <c r="CC1913" s="42"/>
      <c r="CD1913" s="42"/>
      <c r="CE1913" s="42"/>
      <c r="CF1913" s="42"/>
      <c r="CG1913" s="42"/>
      <c r="CH1913" s="42"/>
      <c r="CI1913" s="42"/>
      <c r="CJ1913" s="42"/>
      <c r="CK1913" s="42"/>
      <c r="CL1913" s="42"/>
      <c r="CM1913" s="42"/>
      <c r="CN1913" s="42"/>
      <c r="CO1913" s="42"/>
      <c r="CP1913" s="42"/>
      <c r="CQ1913" s="42"/>
      <c r="CR1913" s="42"/>
      <c r="CS1913" s="42"/>
      <c r="CT1913" s="42"/>
      <c r="CU1913" s="42"/>
      <c r="CV1913" s="42"/>
    </row>
    <row r="1914" spans="1:100" x14ac:dyDescent="0.45">
      <c r="A1914" s="42"/>
      <c r="B1914" s="42"/>
      <c r="C1914" s="42"/>
      <c r="D1914" s="42"/>
      <c r="E1914" s="42"/>
      <c r="F1914" s="42"/>
      <c r="G1914" s="42"/>
      <c r="H1914" s="42"/>
      <c r="I1914" s="42"/>
      <c r="J1914" s="42"/>
      <c r="K1914" s="42"/>
      <c r="L1914" s="42"/>
      <c r="M1914" s="42"/>
      <c r="N1914" s="42"/>
      <c r="O1914" s="42"/>
      <c r="P1914" s="42"/>
      <c r="Q1914" s="42"/>
      <c r="R1914" s="42"/>
      <c r="S1914" s="42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S1914" s="42"/>
      <c r="AT1914" s="42"/>
      <c r="AU1914" s="42"/>
      <c r="AV1914" s="42"/>
      <c r="AW1914" s="42"/>
      <c r="AX1914" s="42"/>
      <c r="AY1914" s="42"/>
      <c r="AZ1914" s="42"/>
      <c r="BA1914" s="42"/>
      <c r="BB1914" s="42"/>
      <c r="BC1914" s="42"/>
      <c r="BD1914" s="42"/>
      <c r="BE1914" s="42"/>
      <c r="BF1914" s="42"/>
      <c r="BG1914" s="42"/>
      <c r="BH1914" s="42"/>
      <c r="BI1914" s="42"/>
      <c r="BJ1914" s="42"/>
      <c r="BK1914" s="42"/>
      <c r="BL1914" s="42"/>
      <c r="BM1914" s="42"/>
      <c r="BN1914" s="42"/>
      <c r="BO1914" s="42"/>
      <c r="BP1914" s="42"/>
      <c r="BQ1914" s="42"/>
      <c r="BR1914" s="42"/>
      <c r="BS1914" s="42"/>
      <c r="BT1914" s="42"/>
      <c r="BU1914" s="42"/>
      <c r="BV1914" s="42"/>
      <c r="BW1914" s="42"/>
      <c r="BX1914" s="42"/>
      <c r="BY1914" s="42"/>
      <c r="BZ1914" s="42"/>
      <c r="CA1914" s="42"/>
      <c r="CB1914" s="42"/>
      <c r="CC1914" s="42"/>
      <c r="CD1914" s="42"/>
      <c r="CE1914" s="42"/>
      <c r="CF1914" s="42"/>
      <c r="CG1914" s="42"/>
      <c r="CH1914" s="42"/>
      <c r="CI1914" s="42"/>
      <c r="CJ1914" s="42"/>
      <c r="CK1914" s="42"/>
      <c r="CL1914" s="42"/>
      <c r="CM1914" s="42"/>
      <c r="CN1914" s="42"/>
      <c r="CO1914" s="42"/>
      <c r="CP1914" s="42"/>
      <c r="CQ1914" s="42"/>
      <c r="CR1914" s="42"/>
      <c r="CS1914" s="42"/>
      <c r="CT1914" s="42"/>
      <c r="CU1914" s="42"/>
      <c r="CV1914" s="42"/>
    </row>
    <row r="1915" spans="1:100" x14ac:dyDescent="0.45">
      <c r="A1915" s="42"/>
      <c r="B1915" s="42"/>
      <c r="C1915" s="42"/>
      <c r="D1915" s="42"/>
      <c r="E1915" s="42"/>
      <c r="F1915" s="42"/>
      <c r="G1915" s="42"/>
      <c r="H1915" s="42"/>
      <c r="I1915" s="42"/>
      <c r="J1915" s="42"/>
      <c r="K1915" s="42"/>
      <c r="L1915" s="42"/>
      <c r="M1915" s="42"/>
      <c r="N1915" s="42"/>
      <c r="O1915" s="42"/>
      <c r="P1915" s="42"/>
      <c r="Q1915" s="42"/>
      <c r="R1915" s="42"/>
      <c r="S1915" s="42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S1915" s="42"/>
      <c r="AT1915" s="42"/>
      <c r="AU1915" s="42"/>
      <c r="AV1915" s="42"/>
      <c r="AW1915" s="42"/>
      <c r="AX1915" s="42"/>
      <c r="AY1915" s="42"/>
      <c r="AZ1915" s="42"/>
      <c r="BA1915" s="42"/>
      <c r="BB1915" s="42"/>
      <c r="BC1915" s="42"/>
      <c r="BD1915" s="42"/>
      <c r="BE1915" s="42"/>
      <c r="BF1915" s="42"/>
      <c r="BG1915" s="42"/>
      <c r="BH1915" s="42"/>
      <c r="BI1915" s="42"/>
      <c r="BJ1915" s="42"/>
      <c r="BK1915" s="42"/>
      <c r="BL1915" s="42"/>
      <c r="BM1915" s="42"/>
      <c r="BN1915" s="42"/>
      <c r="BO1915" s="42"/>
      <c r="BP1915" s="42"/>
      <c r="BQ1915" s="42"/>
      <c r="BR1915" s="42"/>
      <c r="BS1915" s="42"/>
      <c r="BT1915" s="42"/>
      <c r="BU1915" s="42"/>
      <c r="BV1915" s="42"/>
      <c r="BW1915" s="42"/>
      <c r="BX1915" s="42"/>
      <c r="BY1915" s="42"/>
      <c r="BZ1915" s="42"/>
      <c r="CA1915" s="42"/>
      <c r="CB1915" s="42"/>
      <c r="CC1915" s="42"/>
      <c r="CD1915" s="42"/>
      <c r="CE1915" s="42"/>
      <c r="CF1915" s="42"/>
      <c r="CG1915" s="42"/>
      <c r="CH1915" s="42"/>
      <c r="CI1915" s="42"/>
      <c r="CJ1915" s="42"/>
      <c r="CK1915" s="42"/>
      <c r="CL1915" s="42"/>
      <c r="CM1915" s="42"/>
      <c r="CN1915" s="42"/>
      <c r="CO1915" s="42"/>
      <c r="CP1915" s="42"/>
      <c r="CQ1915" s="42"/>
      <c r="CR1915" s="42"/>
      <c r="CS1915" s="42"/>
      <c r="CT1915" s="42"/>
      <c r="CU1915" s="42"/>
      <c r="CV1915" s="42"/>
    </row>
    <row r="1916" spans="1:100" x14ac:dyDescent="0.45">
      <c r="A1916" s="42"/>
      <c r="B1916" s="42"/>
      <c r="C1916" s="42"/>
      <c r="D1916" s="42"/>
      <c r="E1916" s="42"/>
      <c r="F1916" s="42"/>
      <c r="G1916" s="42"/>
      <c r="H1916" s="42"/>
      <c r="I1916" s="42"/>
      <c r="J1916" s="42"/>
      <c r="K1916" s="42"/>
      <c r="L1916" s="42"/>
      <c r="M1916" s="42"/>
      <c r="N1916" s="42"/>
      <c r="O1916" s="42"/>
      <c r="P1916" s="42"/>
      <c r="Q1916" s="42"/>
      <c r="R1916" s="42"/>
      <c r="S1916" s="42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S1916" s="42"/>
      <c r="AT1916" s="42"/>
      <c r="AU1916" s="42"/>
      <c r="AV1916" s="42"/>
      <c r="AW1916" s="42"/>
      <c r="AX1916" s="42"/>
      <c r="AY1916" s="42"/>
      <c r="AZ1916" s="42"/>
      <c r="BA1916" s="42"/>
      <c r="BB1916" s="42"/>
      <c r="BC1916" s="42"/>
      <c r="BD1916" s="42"/>
      <c r="BE1916" s="42"/>
      <c r="BF1916" s="42"/>
      <c r="BG1916" s="42"/>
      <c r="BH1916" s="42"/>
      <c r="BI1916" s="42"/>
      <c r="BJ1916" s="42"/>
      <c r="BK1916" s="42"/>
      <c r="BL1916" s="42"/>
      <c r="BM1916" s="42"/>
      <c r="BN1916" s="42"/>
      <c r="BO1916" s="42"/>
      <c r="BP1916" s="42"/>
      <c r="BQ1916" s="42"/>
      <c r="BR1916" s="42"/>
      <c r="BS1916" s="42"/>
      <c r="BT1916" s="42"/>
      <c r="BU1916" s="42"/>
      <c r="BV1916" s="42"/>
      <c r="BW1916" s="42"/>
      <c r="BX1916" s="42"/>
      <c r="BY1916" s="42"/>
      <c r="BZ1916" s="42"/>
      <c r="CA1916" s="42"/>
      <c r="CB1916" s="42"/>
      <c r="CC1916" s="42"/>
      <c r="CD1916" s="42"/>
      <c r="CE1916" s="42"/>
      <c r="CF1916" s="42"/>
      <c r="CG1916" s="42"/>
      <c r="CH1916" s="42"/>
      <c r="CI1916" s="42"/>
      <c r="CJ1916" s="42"/>
      <c r="CK1916" s="42"/>
      <c r="CL1916" s="42"/>
      <c r="CM1916" s="42"/>
      <c r="CN1916" s="42"/>
      <c r="CO1916" s="42"/>
      <c r="CP1916" s="42"/>
      <c r="CQ1916" s="42"/>
      <c r="CR1916" s="42"/>
      <c r="CS1916" s="42"/>
      <c r="CT1916" s="42"/>
      <c r="CU1916" s="42"/>
      <c r="CV1916" s="42"/>
    </row>
    <row r="1917" spans="1:100" x14ac:dyDescent="0.45">
      <c r="A1917" s="42"/>
      <c r="B1917" s="42"/>
      <c r="C1917" s="42"/>
      <c r="D1917" s="42"/>
      <c r="E1917" s="42"/>
      <c r="F1917" s="42"/>
      <c r="G1917" s="42"/>
      <c r="H1917" s="42"/>
      <c r="I1917" s="42"/>
      <c r="J1917" s="42"/>
      <c r="K1917" s="42"/>
      <c r="L1917" s="42"/>
      <c r="M1917" s="42"/>
      <c r="N1917" s="42"/>
      <c r="O1917" s="42"/>
      <c r="P1917" s="42"/>
      <c r="Q1917" s="42"/>
      <c r="R1917" s="42"/>
      <c r="S1917" s="42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S1917" s="42"/>
      <c r="AT1917" s="42"/>
      <c r="AU1917" s="42"/>
      <c r="AV1917" s="42"/>
      <c r="AW1917" s="42"/>
      <c r="AX1917" s="42"/>
      <c r="AY1917" s="42"/>
      <c r="AZ1917" s="42"/>
      <c r="BA1917" s="42"/>
      <c r="BB1917" s="42"/>
      <c r="BC1917" s="42"/>
      <c r="BD1917" s="42"/>
      <c r="BE1917" s="42"/>
      <c r="BF1917" s="42"/>
      <c r="BG1917" s="42"/>
      <c r="BH1917" s="42"/>
      <c r="BI1917" s="42"/>
      <c r="BJ1917" s="42"/>
      <c r="BK1917" s="42"/>
      <c r="BL1917" s="42"/>
      <c r="BM1917" s="42"/>
      <c r="BN1917" s="42"/>
      <c r="BO1917" s="42"/>
      <c r="BP1917" s="42"/>
      <c r="BQ1917" s="42"/>
      <c r="BR1917" s="42"/>
      <c r="BS1917" s="42"/>
      <c r="BT1917" s="42"/>
      <c r="BU1917" s="42"/>
      <c r="BV1917" s="42"/>
      <c r="BW1917" s="42"/>
      <c r="BX1917" s="42"/>
      <c r="BY1917" s="42"/>
      <c r="BZ1917" s="42"/>
      <c r="CA1917" s="42"/>
      <c r="CB1917" s="42"/>
      <c r="CC1917" s="42"/>
      <c r="CD1917" s="42"/>
      <c r="CE1917" s="42"/>
      <c r="CF1917" s="42"/>
      <c r="CG1917" s="42"/>
      <c r="CH1917" s="42"/>
      <c r="CI1917" s="42"/>
      <c r="CJ1917" s="42"/>
      <c r="CK1917" s="42"/>
      <c r="CL1917" s="42"/>
      <c r="CM1917" s="42"/>
      <c r="CN1917" s="42"/>
      <c r="CO1917" s="42"/>
      <c r="CP1917" s="42"/>
      <c r="CQ1917" s="42"/>
      <c r="CR1917" s="42"/>
      <c r="CS1917" s="42"/>
      <c r="CT1917" s="42"/>
      <c r="CU1917" s="42"/>
      <c r="CV1917" s="42"/>
    </row>
    <row r="1918" spans="1:100" x14ac:dyDescent="0.45">
      <c r="A1918" s="42"/>
      <c r="B1918" s="42"/>
      <c r="C1918" s="42"/>
      <c r="D1918" s="42"/>
      <c r="E1918" s="42"/>
      <c r="F1918" s="42"/>
      <c r="G1918" s="42"/>
      <c r="H1918" s="42"/>
      <c r="I1918" s="42"/>
      <c r="J1918" s="42"/>
      <c r="K1918" s="42"/>
      <c r="L1918" s="42"/>
      <c r="M1918" s="42"/>
      <c r="N1918" s="42"/>
      <c r="O1918" s="42"/>
      <c r="P1918" s="42"/>
      <c r="Q1918" s="42"/>
      <c r="R1918" s="42"/>
      <c r="S1918" s="42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S1918" s="42"/>
      <c r="AT1918" s="42"/>
      <c r="AU1918" s="42"/>
      <c r="AV1918" s="42"/>
      <c r="AW1918" s="42"/>
      <c r="AX1918" s="42"/>
      <c r="AY1918" s="42"/>
      <c r="AZ1918" s="42"/>
      <c r="BA1918" s="42"/>
      <c r="BB1918" s="42"/>
      <c r="BC1918" s="42"/>
      <c r="BD1918" s="42"/>
      <c r="BE1918" s="42"/>
      <c r="BF1918" s="42"/>
      <c r="BG1918" s="42"/>
      <c r="BH1918" s="42"/>
      <c r="BI1918" s="42"/>
      <c r="BJ1918" s="42"/>
      <c r="BK1918" s="42"/>
      <c r="BL1918" s="42"/>
      <c r="BM1918" s="42"/>
      <c r="BN1918" s="42"/>
      <c r="BO1918" s="42"/>
      <c r="BP1918" s="42"/>
      <c r="BQ1918" s="42"/>
      <c r="BR1918" s="42"/>
      <c r="BS1918" s="42"/>
      <c r="BT1918" s="42"/>
      <c r="BU1918" s="42"/>
      <c r="BV1918" s="42"/>
      <c r="BW1918" s="42"/>
      <c r="BX1918" s="42"/>
      <c r="BY1918" s="42"/>
      <c r="BZ1918" s="42"/>
      <c r="CA1918" s="42"/>
      <c r="CB1918" s="42"/>
      <c r="CC1918" s="42"/>
      <c r="CD1918" s="42"/>
      <c r="CE1918" s="42"/>
      <c r="CF1918" s="42"/>
      <c r="CG1918" s="42"/>
      <c r="CH1918" s="42"/>
      <c r="CI1918" s="42"/>
      <c r="CJ1918" s="42"/>
      <c r="CK1918" s="42"/>
      <c r="CL1918" s="42"/>
      <c r="CM1918" s="42"/>
      <c r="CN1918" s="42"/>
      <c r="CO1918" s="42"/>
      <c r="CP1918" s="42"/>
      <c r="CQ1918" s="42"/>
      <c r="CR1918" s="42"/>
      <c r="CS1918" s="42"/>
      <c r="CT1918" s="42"/>
      <c r="CU1918" s="42"/>
      <c r="CV1918" s="42"/>
    </row>
    <row r="1919" spans="1:100" x14ac:dyDescent="0.45">
      <c r="A1919" s="42"/>
      <c r="B1919" s="42"/>
      <c r="C1919" s="42"/>
      <c r="D1919" s="42"/>
      <c r="E1919" s="42"/>
      <c r="F1919" s="42"/>
      <c r="G1919" s="42"/>
      <c r="H1919" s="42"/>
      <c r="I1919" s="42"/>
      <c r="J1919" s="42"/>
      <c r="K1919" s="42"/>
      <c r="L1919" s="42"/>
      <c r="M1919" s="42"/>
      <c r="N1919" s="42"/>
      <c r="O1919" s="42"/>
      <c r="P1919" s="42"/>
      <c r="Q1919" s="42"/>
      <c r="R1919" s="42"/>
      <c r="S1919" s="42"/>
      <c r="T1919" s="42"/>
      <c r="U1919" s="42"/>
      <c r="V1919" s="42"/>
      <c r="W1919" s="42"/>
      <c r="X1919" s="42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S1919" s="42"/>
      <c r="AT1919" s="42"/>
      <c r="AU1919" s="42"/>
      <c r="AV1919" s="42"/>
      <c r="AW1919" s="42"/>
      <c r="AX1919" s="42"/>
      <c r="AY1919" s="42"/>
      <c r="AZ1919" s="42"/>
      <c r="BA1919" s="42"/>
      <c r="BB1919" s="42"/>
      <c r="BC1919" s="42"/>
      <c r="BD1919" s="42"/>
      <c r="BE1919" s="42"/>
      <c r="BF1919" s="42"/>
      <c r="BG1919" s="42"/>
      <c r="BH1919" s="42"/>
      <c r="BI1919" s="42"/>
      <c r="BJ1919" s="42"/>
      <c r="BK1919" s="42"/>
      <c r="BL1919" s="42"/>
      <c r="BM1919" s="42"/>
      <c r="BN1919" s="42"/>
      <c r="BO1919" s="42"/>
      <c r="BP1919" s="42"/>
      <c r="BQ1919" s="42"/>
      <c r="BR1919" s="42"/>
      <c r="BS1919" s="42"/>
      <c r="BT1919" s="42"/>
      <c r="BU1919" s="42"/>
      <c r="BV1919" s="42"/>
      <c r="BW1919" s="42"/>
      <c r="BX1919" s="42"/>
      <c r="BY1919" s="42"/>
      <c r="BZ1919" s="42"/>
      <c r="CA1919" s="42"/>
      <c r="CB1919" s="42"/>
      <c r="CC1919" s="42"/>
      <c r="CD1919" s="42"/>
      <c r="CE1919" s="42"/>
      <c r="CF1919" s="42"/>
      <c r="CG1919" s="42"/>
      <c r="CH1919" s="42"/>
      <c r="CI1919" s="42"/>
      <c r="CJ1919" s="42"/>
      <c r="CK1919" s="42"/>
      <c r="CL1919" s="42"/>
      <c r="CM1919" s="42"/>
      <c r="CN1919" s="42"/>
      <c r="CO1919" s="42"/>
      <c r="CP1919" s="42"/>
      <c r="CQ1919" s="42"/>
      <c r="CR1919" s="42"/>
      <c r="CS1919" s="42"/>
      <c r="CT1919" s="42"/>
      <c r="CU1919" s="42"/>
      <c r="CV1919" s="42"/>
    </row>
    <row r="1920" spans="1:100" x14ac:dyDescent="0.45">
      <c r="A1920" s="42"/>
      <c r="B1920" s="42"/>
      <c r="C1920" s="42"/>
      <c r="D1920" s="42"/>
      <c r="E1920" s="42"/>
      <c r="F1920" s="42"/>
      <c r="G1920" s="42"/>
      <c r="H1920" s="42"/>
      <c r="I1920" s="42"/>
      <c r="J1920" s="42"/>
      <c r="K1920" s="42"/>
      <c r="L1920" s="42"/>
      <c r="M1920" s="42"/>
      <c r="N1920" s="42"/>
      <c r="O1920" s="42"/>
      <c r="P1920" s="42"/>
      <c r="Q1920" s="42"/>
      <c r="R1920" s="42"/>
      <c r="S1920" s="42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S1920" s="42"/>
      <c r="AT1920" s="42"/>
      <c r="AU1920" s="42"/>
      <c r="AV1920" s="42"/>
      <c r="AW1920" s="42"/>
      <c r="AX1920" s="42"/>
      <c r="AY1920" s="42"/>
      <c r="AZ1920" s="42"/>
      <c r="BA1920" s="42"/>
      <c r="BB1920" s="42"/>
      <c r="BC1920" s="42"/>
      <c r="BD1920" s="42"/>
      <c r="BE1920" s="42"/>
      <c r="BF1920" s="42"/>
      <c r="BG1920" s="42"/>
      <c r="BH1920" s="42"/>
      <c r="BI1920" s="42"/>
      <c r="BJ1920" s="42"/>
      <c r="BK1920" s="42"/>
      <c r="BL1920" s="42"/>
      <c r="BM1920" s="42"/>
      <c r="BN1920" s="42"/>
      <c r="BO1920" s="42"/>
      <c r="BP1920" s="42"/>
      <c r="BQ1920" s="42"/>
      <c r="BR1920" s="42"/>
      <c r="BS1920" s="42"/>
      <c r="BT1920" s="42"/>
      <c r="BU1920" s="42"/>
      <c r="BV1920" s="42"/>
      <c r="BW1920" s="42"/>
      <c r="BX1920" s="42"/>
      <c r="BY1920" s="42"/>
      <c r="BZ1920" s="42"/>
      <c r="CA1920" s="42"/>
      <c r="CB1920" s="42"/>
      <c r="CC1920" s="42"/>
      <c r="CD1920" s="42"/>
      <c r="CE1920" s="42"/>
      <c r="CF1920" s="42"/>
      <c r="CG1920" s="42"/>
      <c r="CH1920" s="42"/>
      <c r="CI1920" s="42"/>
      <c r="CJ1920" s="42"/>
      <c r="CK1920" s="42"/>
      <c r="CL1920" s="42"/>
      <c r="CM1920" s="42"/>
      <c r="CN1920" s="42"/>
      <c r="CO1920" s="42"/>
      <c r="CP1920" s="42"/>
      <c r="CQ1920" s="42"/>
      <c r="CR1920" s="42"/>
      <c r="CS1920" s="42"/>
      <c r="CT1920" s="42"/>
      <c r="CU1920" s="42"/>
      <c r="CV1920" s="42"/>
    </row>
    <row r="1921" spans="1:100" x14ac:dyDescent="0.45">
      <c r="A1921" s="42"/>
      <c r="B1921" s="42"/>
      <c r="C1921" s="42"/>
      <c r="D1921" s="42"/>
      <c r="E1921" s="42"/>
      <c r="F1921" s="42"/>
      <c r="G1921" s="42"/>
      <c r="H1921" s="42"/>
      <c r="I1921" s="42"/>
      <c r="J1921" s="42"/>
      <c r="K1921" s="42"/>
      <c r="L1921" s="42"/>
      <c r="M1921" s="42"/>
      <c r="N1921" s="42"/>
      <c r="O1921" s="42"/>
      <c r="P1921" s="42"/>
      <c r="Q1921" s="42"/>
      <c r="R1921" s="42"/>
      <c r="S1921" s="42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S1921" s="42"/>
      <c r="AT1921" s="42"/>
      <c r="AU1921" s="42"/>
      <c r="AV1921" s="42"/>
      <c r="AW1921" s="42"/>
      <c r="AX1921" s="42"/>
      <c r="AY1921" s="42"/>
      <c r="AZ1921" s="42"/>
      <c r="BA1921" s="42"/>
      <c r="BB1921" s="42"/>
      <c r="BC1921" s="42"/>
      <c r="BD1921" s="42"/>
      <c r="BE1921" s="42"/>
      <c r="BF1921" s="42"/>
      <c r="BG1921" s="42"/>
      <c r="BH1921" s="42"/>
      <c r="BI1921" s="42"/>
      <c r="BJ1921" s="42"/>
      <c r="BK1921" s="42"/>
      <c r="BL1921" s="42"/>
      <c r="BM1921" s="42"/>
      <c r="BN1921" s="42"/>
      <c r="BO1921" s="42"/>
      <c r="BP1921" s="42"/>
      <c r="BQ1921" s="42"/>
      <c r="BR1921" s="42"/>
      <c r="BS1921" s="42"/>
      <c r="BT1921" s="42"/>
      <c r="BU1921" s="42"/>
      <c r="BV1921" s="42"/>
      <c r="BW1921" s="42"/>
      <c r="BX1921" s="42"/>
      <c r="BY1921" s="42"/>
      <c r="BZ1921" s="42"/>
      <c r="CA1921" s="42"/>
      <c r="CB1921" s="42"/>
      <c r="CC1921" s="42"/>
      <c r="CD1921" s="42"/>
      <c r="CE1921" s="42"/>
      <c r="CF1921" s="42"/>
      <c r="CG1921" s="42"/>
      <c r="CH1921" s="42"/>
      <c r="CI1921" s="42"/>
      <c r="CJ1921" s="42"/>
      <c r="CK1921" s="42"/>
      <c r="CL1921" s="42"/>
      <c r="CM1921" s="42"/>
      <c r="CN1921" s="42"/>
      <c r="CO1921" s="42"/>
      <c r="CP1921" s="42"/>
      <c r="CQ1921" s="42"/>
      <c r="CR1921" s="42"/>
      <c r="CS1921" s="42"/>
      <c r="CT1921" s="42"/>
      <c r="CU1921" s="42"/>
      <c r="CV1921" s="42"/>
    </row>
    <row r="1922" spans="1:100" x14ac:dyDescent="0.45">
      <c r="A1922" s="42"/>
      <c r="B1922" s="42"/>
      <c r="C1922" s="42"/>
      <c r="D1922" s="42"/>
      <c r="E1922" s="42"/>
      <c r="F1922" s="42"/>
      <c r="G1922" s="42"/>
      <c r="H1922" s="42"/>
      <c r="I1922" s="42"/>
      <c r="J1922" s="42"/>
      <c r="K1922" s="42"/>
      <c r="L1922" s="42"/>
      <c r="M1922" s="42"/>
      <c r="N1922" s="42"/>
      <c r="O1922" s="42"/>
      <c r="P1922" s="42"/>
      <c r="Q1922" s="42"/>
      <c r="R1922" s="42"/>
      <c r="S1922" s="42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S1922" s="42"/>
      <c r="AT1922" s="42"/>
      <c r="AU1922" s="42"/>
      <c r="AV1922" s="42"/>
      <c r="AW1922" s="42"/>
      <c r="AX1922" s="42"/>
      <c r="AY1922" s="42"/>
      <c r="AZ1922" s="42"/>
      <c r="BA1922" s="42"/>
      <c r="BB1922" s="42"/>
      <c r="BC1922" s="42"/>
      <c r="BD1922" s="42"/>
      <c r="BE1922" s="42"/>
      <c r="BF1922" s="42"/>
      <c r="BG1922" s="42"/>
      <c r="BH1922" s="42"/>
      <c r="BI1922" s="42"/>
      <c r="BJ1922" s="42"/>
      <c r="BK1922" s="42"/>
      <c r="BL1922" s="42"/>
      <c r="BM1922" s="42"/>
      <c r="BN1922" s="42"/>
      <c r="BO1922" s="42"/>
      <c r="BP1922" s="42"/>
      <c r="BQ1922" s="42"/>
      <c r="BR1922" s="42"/>
      <c r="BS1922" s="42"/>
      <c r="BT1922" s="42"/>
      <c r="BU1922" s="42"/>
      <c r="BV1922" s="42"/>
      <c r="BW1922" s="42"/>
      <c r="BX1922" s="42"/>
      <c r="BY1922" s="42"/>
      <c r="BZ1922" s="42"/>
      <c r="CA1922" s="42"/>
      <c r="CB1922" s="42"/>
      <c r="CC1922" s="42"/>
      <c r="CD1922" s="42"/>
      <c r="CE1922" s="42"/>
      <c r="CF1922" s="42"/>
      <c r="CG1922" s="42"/>
      <c r="CH1922" s="42"/>
      <c r="CI1922" s="42"/>
      <c r="CJ1922" s="42"/>
      <c r="CK1922" s="42"/>
      <c r="CL1922" s="42"/>
      <c r="CM1922" s="42"/>
      <c r="CN1922" s="42"/>
      <c r="CO1922" s="42"/>
      <c r="CP1922" s="42"/>
      <c r="CQ1922" s="42"/>
      <c r="CR1922" s="42"/>
      <c r="CS1922" s="42"/>
      <c r="CT1922" s="42"/>
      <c r="CU1922" s="42"/>
      <c r="CV1922" s="42"/>
    </row>
    <row r="1923" spans="1:100" x14ac:dyDescent="0.45">
      <c r="A1923" s="42"/>
      <c r="B1923" s="42"/>
      <c r="C1923" s="42"/>
      <c r="D1923" s="42"/>
      <c r="E1923" s="42"/>
      <c r="F1923" s="42"/>
      <c r="G1923" s="42"/>
      <c r="H1923" s="42"/>
      <c r="I1923" s="42"/>
      <c r="J1923" s="42"/>
      <c r="K1923" s="42"/>
      <c r="L1923" s="42"/>
      <c r="M1923" s="42"/>
      <c r="N1923" s="42"/>
      <c r="O1923" s="42"/>
      <c r="P1923" s="42"/>
      <c r="Q1923" s="42"/>
      <c r="R1923" s="42"/>
      <c r="S1923" s="42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S1923" s="42"/>
      <c r="AT1923" s="42"/>
      <c r="AU1923" s="42"/>
      <c r="AV1923" s="42"/>
      <c r="AW1923" s="42"/>
      <c r="AX1923" s="42"/>
      <c r="AY1923" s="42"/>
      <c r="AZ1923" s="42"/>
      <c r="BA1923" s="42"/>
      <c r="BB1923" s="42"/>
      <c r="BC1923" s="42"/>
      <c r="BD1923" s="42"/>
      <c r="BE1923" s="42"/>
      <c r="BF1923" s="42"/>
      <c r="BG1923" s="42"/>
      <c r="BH1923" s="42"/>
      <c r="BI1923" s="42"/>
      <c r="BJ1923" s="42"/>
      <c r="BK1923" s="42"/>
      <c r="BL1923" s="42"/>
      <c r="BM1923" s="42"/>
      <c r="BN1923" s="42"/>
      <c r="BO1923" s="42"/>
      <c r="BP1923" s="42"/>
      <c r="BQ1923" s="42"/>
      <c r="BR1923" s="42"/>
      <c r="BS1923" s="42"/>
      <c r="BT1923" s="42"/>
      <c r="BU1923" s="42"/>
      <c r="BV1923" s="42"/>
      <c r="BW1923" s="42"/>
      <c r="BX1923" s="42"/>
      <c r="BY1923" s="42"/>
      <c r="BZ1923" s="42"/>
      <c r="CA1923" s="42"/>
      <c r="CB1923" s="42"/>
      <c r="CC1923" s="42"/>
      <c r="CD1923" s="42"/>
      <c r="CE1923" s="42"/>
      <c r="CF1923" s="42"/>
      <c r="CG1923" s="42"/>
      <c r="CH1923" s="42"/>
      <c r="CI1923" s="42"/>
      <c r="CJ1923" s="42"/>
      <c r="CK1923" s="42"/>
      <c r="CL1923" s="42"/>
      <c r="CM1923" s="42"/>
      <c r="CN1923" s="42"/>
      <c r="CO1923" s="42"/>
      <c r="CP1923" s="42"/>
      <c r="CQ1923" s="42"/>
      <c r="CR1923" s="42"/>
      <c r="CS1923" s="42"/>
      <c r="CT1923" s="42"/>
      <c r="CU1923" s="42"/>
      <c r="CV1923" s="42"/>
    </row>
    <row r="1924" spans="1:100" x14ac:dyDescent="0.45">
      <c r="A1924" s="42"/>
      <c r="B1924" s="42"/>
      <c r="C1924" s="42"/>
      <c r="D1924" s="42"/>
      <c r="E1924" s="42"/>
      <c r="F1924" s="42"/>
      <c r="G1924" s="42"/>
      <c r="H1924" s="42"/>
      <c r="I1924" s="42"/>
      <c r="J1924" s="42"/>
      <c r="K1924" s="42"/>
      <c r="L1924" s="42"/>
      <c r="M1924" s="42"/>
      <c r="N1924" s="42"/>
      <c r="O1924" s="42"/>
      <c r="P1924" s="42"/>
      <c r="Q1924" s="42"/>
      <c r="R1924" s="42"/>
      <c r="S1924" s="42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S1924" s="42"/>
      <c r="AT1924" s="42"/>
      <c r="AU1924" s="42"/>
      <c r="AV1924" s="42"/>
      <c r="AW1924" s="42"/>
      <c r="AX1924" s="42"/>
      <c r="AY1924" s="42"/>
      <c r="AZ1924" s="42"/>
      <c r="BA1924" s="42"/>
      <c r="BB1924" s="42"/>
      <c r="BC1924" s="42"/>
      <c r="BD1924" s="42"/>
      <c r="BE1924" s="42"/>
      <c r="BF1924" s="42"/>
      <c r="BG1924" s="42"/>
      <c r="BH1924" s="42"/>
      <c r="BI1924" s="42"/>
      <c r="BJ1924" s="42"/>
      <c r="BK1924" s="42"/>
      <c r="BL1924" s="42"/>
      <c r="BM1924" s="42"/>
      <c r="BN1924" s="42"/>
      <c r="BO1924" s="42"/>
      <c r="BP1924" s="42"/>
      <c r="BQ1924" s="42"/>
      <c r="BR1924" s="42"/>
      <c r="BS1924" s="42"/>
      <c r="BT1924" s="42"/>
      <c r="BU1924" s="42"/>
      <c r="BV1924" s="42"/>
      <c r="BW1924" s="42"/>
      <c r="BX1924" s="42"/>
      <c r="BY1924" s="42"/>
      <c r="BZ1924" s="42"/>
      <c r="CA1924" s="42"/>
      <c r="CB1924" s="42"/>
      <c r="CC1924" s="42"/>
      <c r="CD1924" s="42"/>
      <c r="CE1924" s="42"/>
      <c r="CF1924" s="42"/>
      <c r="CG1924" s="42"/>
      <c r="CH1924" s="42"/>
      <c r="CI1924" s="42"/>
      <c r="CJ1924" s="42"/>
      <c r="CK1924" s="42"/>
      <c r="CL1924" s="42"/>
      <c r="CM1924" s="42"/>
      <c r="CN1924" s="42"/>
      <c r="CO1924" s="42"/>
      <c r="CP1924" s="42"/>
      <c r="CQ1924" s="42"/>
      <c r="CR1924" s="42"/>
      <c r="CS1924" s="42"/>
      <c r="CT1924" s="42"/>
      <c r="CU1924" s="42"/>
      <c r="CV1924" s="42"/>
    </row>
    <row r="1925" spans="1:100" x14ac:dyDescent="0.45">
      <c r="A1925" s="42"/>
      <c r="B1925" s="42"/>
      <c r="C1925" s="42"/>
      <c r="D1925" s="42"/>
      <c r="E1925" s="42"/>
      <c r="F1925" s="42"/>
      <c r="G1925" s="42"/>
      <c r="H1925" s="42"/>
      <c r="I1925" s="42"/>
      <c r="J1925" s="42"/>
      <c r="K1925" s="42"/>
      <c r="L1925" s="42"/>
      <c r="M1925" s="42"/>
      <c r="N1925" s="42"/>
      <c r="O1925" s="42"/>
      <c r="P1925" s="42"/>
      <c r="Q1925" s="42"/>
      <c r="R1925" s="42"/>
      <c r="S1925" s="42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S1925" s="42"/>
      <c r="AT1925" s="42"/>
      <c r="AU1925" s="42"/>
      <c r="AV1925" s="42"/>
      <c r="AW1925" s="42"/>
      <c r="AX1925" s="42"/>
      <c r="AY1925" s="42"/>
      <c r="AZ1925" s="42"/>
      <c r="BA1925" s="42"/>
      <c r="BB1925" s="42"/>
      <c r="BC1925" s="42"/>
      <c r="BD1925" s="42"/>
      <c r="BE1925" s="42"/>
      <c r="BF1925" s="42"/>
      <c r="BG1925" s="42"/>
      <c r="BH1925" s="42"/>
      <c r="BI1925" s="42"/>
      <c r="BJ1925" s="42"/>
      <c r="BK1925" s="42"/>
      <c r="BL1925" s="42"/>
      <c r="BM1925" s="42"/>
      <c r="BN1925" s="42"/>
      <c r="BO1925" s="42"/>
      <c r="BP1925" s="42"/>
      <c r="BQ1925" s="42"/>
      <c r="BR1925" s="42"/>
      <c r="BS1925" s="42"/>
      <c r="BT1925" s="42"/>
      <c r="BU1925" s="42"/>
      <c r="BV1925" s="42"/>
      <c r="BW1925" s="42"/>
      <c r="BX1925" s="42"/>
      <c r="BY1925" s="42"/>
      <c r="BZ1925" s="42"/>
      <c r="CA1925" s="42"/>
      <c r="CB1925" s="42"/>
      <c r="CC1925" s="42"/>
      <c r="CD1925" s="42"/>
      <c r="CE1925" s="42"/>
      <c r="CF1925" s="42"/>
      <c r="CG1925" s="42"/>
      <c r="CH1925" s="42"/>
      <c r="CI1925" s="42"/>
      <c r="CJ1925" s="42"/>
      <c r="CK1925" s="42"/>
      <c r="CL1925" s="42"/>
      <c r="CM1925" s="42"/>
      <c r="CN1925" s="42"/>
      <c r="CO1925" s="42"/>
      <c r="CP1925" s="42"/>
      <c r="CQ1925" s="42"/>
      <c r="CR1925" s="42"/>
      <c r="CS1925" s="42"/>
      <c r="CT1925" s="42"/>
      <c r="CU1925" s="42"/>
      <c r="CV1925" s="42"/>
    </row>
    <row r="1926" spans="1:100" x14ac:dyDescent="0.45">
      <c r="A1926" s="42"/>
      <c r="B1926" s="42"/>
      <c r="C1926" s="42"/>
      <c r="D1926" s="42"/>
      <c r="E1926" s="42"/>
      <c r="F1926" s="42"/>
      <c r="G1926" s="42"/>
      <c r="H1926" s="42"/>
      <c r="I1926" s="42"/>
      <c r="J1926" s="42"/>
      <c r="K1926" s="42"/>
      <c r="L1926" s="42"/>
      <c r="M1926" s="42"/>
      <c r="N1926" s="42"/>
      <c r="O1926" s="42"/>
      <c r="P1926" s="42"/>
      <c r="Q1926" s="42"/>
      <c r="R1926" s="42"/>
      <c r="S1926" s="42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S1926" s="42"/>
      <c r="AT1926" s="42"/>
      <c r="AU1926" s="42"/>
      <c r="AV1926" s="42"/>
      <c r="AW1926" s="42"/>
      <c r="AX1926" s="42"/>
      <c r="AY1926" s="42"/>
      <c r="AZ1926" s="42"/>
      <c r="BA1926" s="42"/>
      <c r="BB1926" s="42"/>
      <c r="BC1926" s="42"/>
      <c r="BD1926" s="42"/>
      <c r="BE1926" s="42"/>
      <c r="BF1926" s="42"/>
      <c r="BG1926" s="42"/>
      <c r="BH1926" s="42"/>
      <c r="BI1926" s="42"/>
      <c r="BJ1926" s="42"/>
      <c r="BK1926" s="42"/>
      <c r="BL1926" s="42"/>
      <c r="BM1926" s="42"/>
      <c r="BN1926" s="42"/>
      <c r="BO1926" s="42"/>
      <c r="BP1926" s="42"/>
      <c r="BQ1926" s="42"/>
      <c r="BR1926" s="42"/>
      <c r="BS1926" s="42"/>
      <c r="BT1926" s="42"/>
      <c r="BU1926" s="42"/>
      <c r="BV1926" s="42"/>
      <c r="BW1926" s="42"/>
      <c r="BX1926" s="42"/>
      <c r="BY1926" s="42"/>
      <c r="BZ1926" s="42"/>
      <c r="CA1926" s="42"/>
      <c r="CB1926" s="42"/>
      <c r="CC1926" s="42"/>
      <c r="CD1926" s="42"/>
      <c r="CE1926" s="42"/>
      <c r="CF1926" s="42"/>
      <c r="CG1926" s="42"/>
      <c r="CH1926" s="42"/>
      <c r="CI1926" s="42"/>
      <c r="CJ1926" s="42"/>
      <c r="CK1926" s="42"/>
      <c r="CL1926" s="42"/>
      <c r="CM1926" s="42"/>
      <c r="CN1926" s="42"/>
      <c r="CO1926" s="42"/>
      <c r="CP1926" s="42"/>
      <c r="CQ1926" s="42"/>
      <c r="CR1926" s="42"/>
      <c r="CS1926" s="42"/>
      <c r="CT1926" s="42"/>
      <c r="CU1926" s="42"/>
      <c r="CV1926" s="42"/>
    </row>
    <row r="1927" spans="1:100" x14ac:dyDescent="0.45">
      <c r="A1927" s="42"/>
      <c r="B1927" s="42"/>
      <c r="C1927" s="42"/>
      <c r="D1927" s="42"/>
      <c r="E1927" s="42"/>
      <c r="F1927" s="42"/>
      <c r="G1927" s="42"/>
      <c r="H1927" s="42"/>
      <c r="I1927" s="42"/>
      <c r="J1927" s="42"/>
      <c r="K1927" s="42"/>
      <c r="L1927" s="42"/>
      <c r="M1927" s="42"/>
      <c r="N1927" s="42"/>
      <c r="O1927" s="42"/>
      <c r="P1927" s="42"/>
      <c r="Q1927" s="42"/>
      <c r="R1927" s="42"/>
      <c r="S1927" s="42"/>
      <c r="T1927" s="42"/>
      <c r="U1927" s="42"/>
      <c r="V1927" s="42"/>
      <c r="W1927" s="42"/>
      <c r="X1927" s="42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S1927" s="42"/>
      <c r="AT1927" s="42"/>
      <c r="AU1927" s="42"/>
      <c r="AV1927" s="42"/>
      <c r="AW1927" s="42"/>
      <c r="AX1927" s="42"/>
      <c r="AY1927" s="42"/>
      <c r="AZ1927" s="42"/>
      <c r="BA1927" s="42"/>
      <c r="BB1927" s="42"/>
      <c r="BC1927" s="42"/>
      <c r="BD1927" s="42"/>
      <c r="BE1927" s="42"/>
      <c r="BF1927" s="42"/>
      <c r="BG1927" s="42"/>
      <c r="BH1927" s="42"/>
      <c r="BI1927" s="42"/>
      <c r="BJ1927" s="42"/>
      <c r="BK1927" s="42"/>
      <c r="BL1927" s="42"/>
      <c r="BM1927" s="42"/>
      <c r="BN1927" s="42"/>
      <c r="BO1927" s="42"/>
      <c r="BP1927" s="42"/>
      <c r="BQ1927" s="42"/>
      <c r="BR1927" s="42"/>
      <c r="BS1927" s="42"/>
      <c r="BT1927" s="42"/>
      <c r="BU1927" s="42"/>
      <c r="BV1927" s="42"/>
      <c r="BW1927" s="42"/>
      <c r="BX1927" s="42"/>
      <c r="BY1927" s="42"/>
      <c r="BZ1927" s="42"/>
      <c r="CA1927" s="42"/>
      <c r="CB1927" s="42"/>
      <c r="CC1927" s="42"/>
      <c r="CD1927" s="42"/>
      <c r="CE1927" s="42"/>
      <c r="CF1927" s="42"/>
      <c r="CG1927" s="42"/>
      <c r="CH1927" s="42"/>
      <c r="CI1927" s="42"/>
      <c r="CJ1927" s="42"/>
      <c r="CK1927" s="42"/>
      <c r="CL1927" s="42"/>
      <c r="CM1927" s="42"/>
      <c r="CN1927" s="42"/>
      <c r="CO1927" s="42"/>
      <c r="CP1927" s="42"/>
      <c r="CQ1927" s="42"/>
      <c r="CR1927" s="42"/>
      <c r="CS1927" s="42"/>
      <c r="CT1927" s="42"/>
      <c r="CU1927" s="42"/>
      <c r="CV1927" s="42"/>
    </row>
    <row r="1928" spans="1:100" x14ac:dyDescent="0.45">
      <c r="A1928" s="42"/>
      <c r="B1928" s="42"/>
      <c r="C1928" s="42"/>
      <c r="D1928" s="42"/>
      <c r="E1928" s="42"/>
      <c r="F1928" s="42"/>
      <c r="G1928" s="42"/>
      <c r="H1928" s="42"/>
      <c r="I1928" s="42"/>
      <c r="J1928" s="42"/>
      <c r="K1928" s="42"/>
      <c r="L1928" s="42"/>
      <c r="M1928" s="42"/>
      <c r="N1928" s="42"/>
      <c r="O1928" s="42"/>
      <c r="P1928" s="42"/>
      <c r="Q1928" s="42"/>
      <c r="R1928" s="42"/>
      <c r="S1928" s="42"/>
      <c r="T1928" s="42"/>
      <c r="U1928" s="42"/>
      <c r="V1928" s="42"/>
      <c r="W1928" s="42"/>
      <c r="X1928" s="42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S1928" s="42"/>
      <c r="AT1928" s="42"/>
      <c r="AU1928" s="42"/>
      <c r="AV1928" s="42"/>
      <c r="AW1928" s="42"/>
      <c r="AX1928" s="42"/>
      <c r="AY1928" s="42"/>
      <c r="AZ1928" s="42"/>
      <c r="BA1928" s="42"/>
      <c r="BB1928" s="42"/>
      <c r="BC1928" s="42"/>
      <c r="BD1928" s="42"/>
      <c r="BE1928" s="42"/>
      <c r="BF1928" s="42"/>
      <c r="BG1928" s="42"/>
      <c r="BH1928" s="42"/>
      <c r="BI1928" s="42"/>
      <c r="BJ1928" s="42"/>
      <c r="BK1928" s="42"/>
      <c r="BL1928" s="42"/>
      <c r="BM1928" s="42"/>
      <c r="BN1928" s="42"/>
      <c r="BO1928" s="42"/>
      <c r="BP1928" s="42"/>
      <c r="BQ1928" s="42"/>
      <c r="BR1928" s="42"/>
      <c r="BS1928" s="42"/>
      <c r="BT1928" s="42"/>
      <c r="BU1928" s="42"/>
      <c r="BV1928" s="42"/>
      <c r="BW1928" s="42"/>
      <c r="BX1928" s="42"/>
      <c r="BY1928" s="42"/>
      <c r="BZ1928" s="42"/>
      <c r="CA1928" s="42"/>
      <c r="CB1928" s="42"/>
      <c r="CC1928" s="42"/>
      <c r="CD1928" s="42"/>
      <c r="CE1928" s="42"/>
      <c r="CF1928" s="42"/>
      <c r="CG1928" s="42"/>
      <c r="CH1928" s="42"/>
      <c r="CI1928" s="42"/>
      <c r="CJ1928" s="42"/>
      <c r="CK1928" s="42"/>
      <c r="CL1928" s="42"/>
      <c r="CM1928" s="42"/>
      <c r="CN1928" s="42"/>
      <c r="CO1928" s="42"/>
      <c r="CP1928" s="42"/>
      <c r="CQ1928" s="42"/>
      <c r="CR1928" s="42"/>
      <c r="CS1928" s="42"/>
      <c r="CT1928" s="42"/>
      <c r="CU1928" s="42"/>
      <c r="CV1928" s="42"/>
    </row>
    <row r="1929" spans="1:100" x14ac:dyDescent="0.45">
      <c r="A1929" s="42"/>
      <c r="B1929" s="42"/>
      <c r="C1929" s="42"/>
      <c r="D1929" s="42"/>
      <c r="E1929" s="42"/>
      <c r="F1929" s="42"/>
      <c r="G1929" s="42"/>
      <c r="H1929" s="42"/>
      <c r="I1929" s="42"/>
      <c r="J1929" s="42"/>
      <c r="K1929" s="42"/>
      <c r="L1929" s="42"/>
      <c r="M1929" s="42"/>
      <c r="N1929" s="42"/>
      <c r="O1929" s="42"/>
      <c r="P1929" s="42"/>
      <c r="Q1929" s="42"/>
      <c r="R1929" s="42"/>
      <c r="S1929" s="42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S1929" s="42"/>
      <c r="AT1929" s="42"/>
      <c r="AU1929" s="42"/>
      <c r="AV1929" s="42"/>
      <c r="AW1929" s="42"/>
      <c r="AX1929" s="42"/>
      <c r="AY1929" s="42"/>
      <c r="AZ1929" s="42"/>
      <c r="BA1929" s="42"/>
      <c r="BB1929" s="42"/>
      <c r="BC1929" s="42"/>
      <c r="BD1929" s="42"/>
      <c r="BE1929" s="42"/>
      <c r="BF1929" s="42"/>
      <c r="BG1929" s="42"/>
      <c r="BH1929" s="42"/>
      <c r="BI1929" s="42"/>
      <c r="BJ1929" s="42"/>
      <c r="BK1929" s="42"/>
      <c r="BL1929" s="42"/>
      <c r="BM1929" s="42"/>
      <c r="BN1929" s="42"/>
      <c r="BO1929" s="42"/>
      <c r="BP1929" s="42"/>
      <c r="BQ1929" s="42"/>
      <c r="BR1929" s="42"/>
      <c r="BS1929" s="42"/>
      <c r="BT1929" s="42"/>
      <c r="BU1929" s="42"/>
      <c r="BV1929" s="42"/>
      <c r="BW1929" s="42"/>
      <c r="BX1929" s="42"/>
      <c r="BY1929" s="42"/>
      <c r="BZ1929" s="42"/>
      <c r="CA1929" s="42"/>
      <c r="CB1929" s="42"/>
      <c r="CC1929" s="42"/>
      <c r="CD1929" s="42"/>
      <c r="CE1929" s="42"/>
      <c r="CF1929" s="42"/>
      <c r="CG1929" s="42"/>
      <c r="CH1929" s="42"/>
      <c r="CI1929" s="42"/>
      <c r="CJ1929" s="42"/>
      <c r="CK1929" s="42"/>
      <c r="CL1929" s="42"/>
      <c r="CM1929" s="42"/>
      <c r="CN1929" s="42"/>
      <c r="CO1929" s="42"/>
      <c r="CP1929" s="42"/>
      <c r="CQ1929" s="42"/>
      <c r="CR1929" s="42"/>
      <c r="CS1929" s="42"/>
      <c r="CT1929" s="42"/>
      <c r="CU1929" s="42"/>
      <c r="CV1929" s="42"/>
    </row>
    <row r="1930" spans="1:100" x14ac:dyDescent="0.45">
      <c r="A1930" s="42"/>
      <c r="B1930" s="42"/>
      <c r="C1930" s="42"/>
      <c r="D1930" s="42"/>
      <c r="E1930" s="42"/>
      <c r="F1930" s="42"/>
      <c r="G1930" s="42"/>
      <c r="H1930" s="42"/>
      <c r="I1930" s="42"/>
      <c r="J1930" s="42"/>
      <c r="K1930" s="42"/>
      <c r="L1930" s="42"/>
      <c r="M1930" s="42"/>
      <c r="N1930" s="42"/>
      <c r="O1930" s="42"/>
      <c r="P1930" s="42"/>
      <c r="Q1930" s="42"/>
      <c r="R1930" s="42"/>
      <c r="S1930" s="42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S1930" s="42"/>
      <c r="AT1930" s="42"/>
      <c r="AU1930" s="42"/>
      <c r="AV1930" s="42"/>
      <c r="AW1930" s="42"/>
      <c r="AX1930" s="42"/>
      <c r="AY1930" s="42"/>
      <c r="AZ1930" s="42"/>
      <c r="BA1930" s="42"/>
      <c r="BB1930" s="42"/>
      <c r="BC1930" s="42"/>
      <c r="BD1930" s="42"/>
      <c r="BE1930" s="42"/>
      <c r="BF1930" s="42"/>
      <c r="BG1930" s="42"/>
      <c r="BH1930" s="42"/>
      <c r="BI1930" s="42"/>
      <c r="BJ1930" s="42"/>
      <c r="BK1930" s="42"/>
      <c r="BL1930" s="42"/>
      <c r="BM1930" s="42"/>
      <c r="BN1930" s="42"/>
      <c r="BO1930" s="42"/>
      <c r="BP1930" s="42"/>
      <c r="BQ1930" s="42"/>
      <c r="BR1930" s="42"/>
      <c r="BS1930" s="42"/>
      <c r="BT1930" s="42"/>
      <c r="BU1930" s="42"/>
      <c r="BV1930" s="42"/>
      <c r="BW1930" s="42"/>
      <c r="BX1930" s="42"/>
      <c r="BY1930" s="42"/>
      <c r="BZ1930" s="42"/>
      <c r="CA1930" s="42"/>
      <c r="CB1930" s="42"/>
      <c r="CC1930" s="42"/>
      <c r="CD1930" s="42"/>
      <c r="CE1930" s="42"/>
      <c r="CF1930" s="42"/>
      <c r="CG1930" s="42"/>
      <c r="CH1930" s="42"/>
      <c r="CI1930" s="42"/>
      <c r="CJ1930" s="42"/>
      <c r="CK1930" s="42"/>
      <c r="CL1930" s="42"/>
      <c r="CM1930" s="42"/>
      <c r="CN1930" s="42"/>
      <c r="CO1930" s="42"/>
      <c r="CP1930" s="42"/>
      <c r="CQ1930" s="42"/>
      <c r="CR1930" s="42"/>
      <c r="CS1930" s="42"/>
      <c r="CT1930" s="42"/>
      <c r="CU1930" s="42"/>
      <c r="CV1930" s="42"/>
    </row>
    <row r="1931" spans="1:100" x14ac:dyDescent="0.45">
      <c r="A1931" s="42"/>
      <c r="B1931" s="42"/>
      <c r="C1931" s="42"/>
      <c r="D1931" s="42"/>
      <c r="E1931" s="42"/>
      <c r="F1931" s="42"/>
      <c r="G1931" s="42"/>
      <c r="H1931" s="42"/>
      <c r="I1931" s="42"/>
      <c r="J1931" s="42"/>
      <c r="K1931" s="42"/>
      <c r="L1931" s="42"/>
      <c r="M1931" s="42"/>
      <c r="N1931" s="42"/>
      <c r="O1931" s="42"/>
      <c r="P1931" s="42"/>
      <c r="Q1931" s="42"/>
      <c r="R1931" s="42"/>
      <c r="S1931" s="42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S1931" s="42"/>
      <c r="AT1931" s="42"/>
      <c r="AU1931" s="42"/>
      <c r="AV1931" s="42"/>
      <c r="AW1931" s="42"/>
      <c r="AX1931" s="42"/>
      <c r="AY1931" s="42"/>
      <c r="AZ1931" s="42"/>
      <c r="BA1931" s="42"/>
      <c r="BB1931" s="42"/>
      <c r="BC1931" s="42"/>
      <c r="BD1931" s="42"/>
      <c r="BE1931" s="42"/>
      <c r="BF1931" s="42"/>
      <c r="BG1931" s="42"/>
      <c r="BH1931" s="42"/>
      <c r="BI1931" s="42"/>
      <c r="BJ1931" s="42"/>
      <c r="BK1931" s="42"/>
      <c r="BL1931" s="42"/>
      <c r="BM1931" s="42"/>
      <c r="BN1931" s="42"/>
      <c r="BO1931" s="42"/>
      <c r="BP1931" s="42"/>
      <c r="BQ1931" s="42"/>
      <c r="BR1931" s="42"/>
      <c r="BS1931" s="42"/>
      <c r="BT1931" s="42"/>
      <c r="BU1931" s="42"/>
      <c r="BV1931" s="42"/>
      <c r="BW1931" s="42"/>
      <c r="BX1931" s="42"/>
      <c r="BY1931" s="42"/>
      <c r="BZ1931" s="42"/>
      <c r="CA1931" s="42"/>
      <c r="CB1931" s="42"/>
      <c r="CC1931" s="42"/>
      <c r="CD1931" s="42"/>
      <c r="CE1931" s="42"/>
      <c r="CF1931" s="42"/>
      <c r="CG1931" s="42"/>
      <c r="CH1931" s="42"/>
      <c r="CI1931" s="42"/>
      <c r="CJ1931" s="42"/>
      <c r="CK1931" s="42"/>
      <c r="CL1931" s="42"/>
      <c r="CM1931" s="42"/>
      <c r="CN1931" s="42"/>
      <c r="CO1931" s="42"/>
      <c r="CP1931" s="42"/>
      <c r="CQ1931" s="42"/>
      <c r="CR1931" s="42"/>
      <c r="CS1931" s="42"/>
      <c r="CT1931" s="42"/>
      <c r="CU1931" s="42"/>
      <c r="CV1931" s="42"/>
    </row>
    <row r="1932" spans="1:100" x14ac:dyDescent="0.45">
      <c r="A1932" s="42"/>
      <c r="B1932" s="42"/>
      <c r="C1932" s="42"/>
      <c r="D1932" s="42"/>
      <c r="E1932" s="42"/>
      <c r="F1932" s="42"/>
      <c r="G1932" s="42"/>
      <c r="H1932" s="42"/>
      <c r="I1932" s="42"/>
      <c r="J1932" s="42"/>
      <c r="K1932" s="42"/>
      <c r="L1932" s="42"/>
      <c r="M1932" s="42"/>
      <c r="N1932" s="42"/>
      <c r="O1932" s="42"/>
      <c r="P1932" s="42"/>
      <c r="Q1932" s="42"/>
      <c r="R1932" s="42"/>
      <c r="S1932" s="42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S1932" s="42"/>
      <c r="AT1932" s="42"/>
      <c r="AU1932" s="42"/>
      <c r="AV1932" s="42"/>
      <c r="AW1932" s="42"/>
      <c r="AX1932" s="42"/>
      <c r="AY1932" s="42"/>
      <c r="AZ1932" s="42"/>
      <c r="BA1932" s="42"/>
      <c r="BB1932" s="42"/>
      <c r="BC1932" s="42"/>
      <c r="BD1932" s="42"/>
      <c r="BE1932" s="42"/>
      <c r="BF1932" s="42"/>
      <c r="BG1932" s="42"/>
      <c r="BH1932" s="42"/>
      <c r="BI1932" s="42"/>
      <c r="BJ1932" s="42"/>
      <c r="BK1932" s="42"/>
      <c r="BL1932" s="42"/>
      <c r="BM1932" s="42"/>
      <c r="BN1932" s="42"/>
      <c r="BO1932" s="42"/>
      <c r="BP1932" s="42"/>
      <c r="BQ1932" s="42"/>
      <c r="BR1932" s="42"/>
      <c r="BS1932" s="42"/>
      <c r="BT1932" s="42"/>
      <c r="BU1932" s="42"/>
      <c r="BV1932" s="42"/>
      <c r="BW1932" s="42"/>
      <c r="BX1932" s="42"/>
      <c r="BY1932" s="42"/>
      <c r="BZ1932" s="42"/>
      <c r="CA1932" s="42"/>
      <c r="CB1932" s="42"/>
      <c r="CC1932" s="42"/>
      <c r="CD1932" s="42"/>
      <c r="CE1932" s="42"/>
      <c r="CF1932" s="42"/>
      <c r="CG1932" s="42"/>
      <c r="CH1932" s="42"/>
      <c r="CI1932" s="42"/>
      <c r="CJ1932" s="42"/>
      <c r="CK1932" s="42"/>
      <c r="CL1932" s="42"/>
      <c r="CM1932" s="42"/>
      <c r="CN1932" s="42"/>
      <c r="CO1932" s="42"/>
      <c r="CP1932" s="42"/>
      <c r="CQ1932" s="42"/>
      <c r="CR1932" s="42"/>
      <c r="CS1932" s="42"/>
      <c r="CT1932" s="42"/>
      <c r="CU1932" s="42"/>
      <c r="CV1932" s="42"/>
    </row>
    <row r="1933" spans="1:100" x14ac:dyDescent="0.45">
      <c r="A1933" s="42"/>
      <c r="B1933" s="42"/>
      <c r="C1933" s="42"/>
      <c r="D1933" s="42"/>
      <c r="E1933" s="42"/>
      <c r="F1933" s="42"/>
      <c r="G1933" s="42"/>
      <c r="H1933" s="42"/>
      <c r="I1933" s="42"/>
      <c r="J1933" s="42"/>
      <c r="K1933" s="42"/>
      <c r="L1933" s="42"/>
      <c r="M1933" s="42"/>
      <c r="N1933" s="42"/>
      <c r="O1933" s="42"/>
      <c r="P1933" s="42"/>
      <c r="Q1933" s="42"/>
      <c r="R1933" s="42"/>
      <c r="S1933" s="42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S1933" s="42"/>
      <c r="AT1933" s="42"/>
      <c r="AU1933" s="42"/>
      <c r="AV1933" s="42"/>
      <c r="AW1933" s="42"/>
      <c r="AX1933" s="42"/>
      <c r="AY1933" s="42"/>
      <c r="AZ1933" s="42"/>
      <c r="BA1933" s="42"/>
      <c r="BB1933" s="42"/>
      <c r="BC1933" s="42"/>
      <c r="BD1933" s="42"/>
      <c r="BE1933" s="42"/>
      <c r="BF1933" s="42"/>
      <c r="BG1933" s="42"/>
      <c r="BH1933" s="42"/>
      <c r="BI1933" s="42"/>
      <c r="BJ1933" s="42"/>
      <c r="BK1933" s="42"/>
      <c r="BL1933" s="42"/>
      <c r="BM1933" s="42"/>
      <c r="BN1933" s="42"/>
      <c r="BO1933" s="42"/>
      <c r="BP1933" s="42"/>
      <c r="BQ1933" s="42"/>
      <c r="BR1933" s="42"/>
      <c r="BS1933" s="42"/>
      <c r="BT1933" s="42"/>
      <c r="BU1933" s="42"/>
      <c r="BV1933" s="42"/>
      <c r="BW1933" s="42"/>
      <c r="BX1933" s="42"/>
      <c r="BY1933" s="42"/>
      <c r="BZ1933" s="42"/>
      <c r="CA1933" s="42"/>
      <c r="CB1933" s="42"/>
      <c r="CC1933" s="42"/>
      <c r="CD1933" s="42"/>
      <c r="CE1933" s="42"/>
      <c r="CF1933" s="42"/>
      <c r="CG1933" s="42"/>
      <c r="CH1933" s="42"/>
      <c r="CI1933" s="42"/>
      <c r="CJ1933" s="42"/>
      <c r="CK1933" s="42"/>
      <c r="CL1933" s="42"/>
      <c r="CM1933" s="42"/>
      <c r="CN1933" s="42"/>
      <c r="CO1933" s="42"/>
      <c r="CP1933" s="42"/>
      <c r="CQ1933" s="42"/>
      <c r="CR1933" s="42"/>
      <c r="CS1933" s="42"/>
      <c r="CT1933" s="42"/>
      <c r="CU1933" s="42"/>
      <c r="CV1933" s="42"/>
    </row>
    <row r="1934" spans="1:100" x14ac:dyDescent="0.45">
      <c r="A1934" s="42"/>
      <c r="B1934" s="42"/>
      <c r="C1934" s="42"/>
      <c r="D1934" s="42"/>
      <c r="E1934" s="42"/>
      <c r="F1934" s="42"/>
      <c r="G1934" s="42"/>
      <c r="H1934" s="42"/>
      <c r="I1934" s="42"/>
      <c r="J1934" s="42"/>
      <c r="K1934" s="42"/>
      <c r="L1934" s="42"/>
      <c r="M1934" s="42"/>
      <c r="N1934" s="42"/>
      <c r="O1934" s="42"/>
      <c r="P1934" s="42"/>
      <c r="Q1934" s="42"/>
      <c r="R1934" s="42"/>
      <c r="S1934" s="42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S1934" s="42"/>
      <c r="AT1934" s="42"/>
      <c r="AU1934" s="42"/>
      <c r="AV1934" s="42"/>
      <c r="AW1934" s="42"/>
      <c r="AX1934" s="42"/>
      <c r="AY1934" s="42"/>
      <c r="AZ1934" s="42"/>
      <c r="BA1934" s="42"/>
      <c r="BB1934" s="42"/>
      <c r="BC1934" s="42"/>
      <c r="BD1934" s="42"/>
      <c r="BE1934" s="42"/>
      <c r="BF1934" s="42"/>
      <c r="BG1934" s="42"/>
      <c r="BH1934" s="42"/>
      <c r="BI1934" s="42"/>
      <c r="BJ1934" s="42"/>
      <c r="BK1934" s="42"/>
      <c r="BL1934" s="42"/>
      <c r="BM1934" s="42"/>
      <c r="BN1934" s="42"/>
      <c r="BO1934" s="42"/>
      <c r="BP1934" s="42"/>
      <c r="BQ1934" s="42"/>
      <c r="BR1934" s="42"/>
      <c r="BS1934" s="42"/>
      <c r="BT1934" s="42"/>
      <c r="BU1934" s="42"/>
      <c r="BV1934" s="42"/>
      <c r="BW1934" s="42"/>
      <c r="BX1934" s="42"/>
      <c r="BY1934" s="42"/>
      <c r="BZ1934" s="42"/>
      <c r="CA1934" s="42"/>
      <c r="CB1934" s="42"/>
      <c r="CC1934" s="42"/>
      <c r="CD1934" s="42"/>
      <c r="CE1934" s="42"/>
      <c r="CF1934" s="42"/>
      <c r="CG1934" s="42"/>
      <c r="CH1934" s="42"/>
      <c r="CI1934" s="42"/>
      <c r="CJ1934" s="42"/>
      <c r="CK1934" s="42"/>
      <c r="CL1934" s="42"/>
      <c r="CM1934" s="42"/>
      <c r="CN1934" s="42"/>
      <c r="CO1934" s="42"/>
      <c r="CP1934" s="42"/>
      <c r="CQ1934" s="42"/>
      <c r="CR1934" s="42"/>
      <c r="CS1934" s="42"/>
      <c r="CT1934" s="42"/>
      <c r="CU1934" s="42"/>
      <c r="CV1934" s="42"/>
    </row>
    <row r="1935" spans="1:100" x14ac:dyDescent="0.45">
      <c r="A1935" s="42"/>
      <c r="B1935" s="42"/>
      <c r="C1935" s="42"/>
      <c r="D1935" s="42"/>
      <c r="E1935" s="42"/>
      <c r="F1935" s="42"/>
      <c r="G1935" s="42"/>
      <c r="H1935" s="42"/>
      <c r="I1935" s="42"/>
      <c r="J1935" s="42"/>
      <c r="K1935" s="42"/>
      <c r="L1935" s="42"/>
      <c r="M1935" s="42"/>
      <c r="N1935" s="42"/>
      <c r="O1935" s="42"/>
      <c r="P1935" s="42"/>
      <c r="Q1935" s="42"/>
      <c r="R1935" s="42"/>
      <c r="S1935" s="42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S1935" s="42"/>
      <c r="AT1935" s="42"/>
      <c r="AU1935" s="42"/>
      <c r="AV1935" s="42"/>
      <c r="AW1935" s="42"/>
      <c r="AX1935" s="42"/>
      <c r="AY1935" s="42"/>
      <c r="AZ1935" s="42"/>
      <c r="BA1935" s="42"/>
      <c r="BB1935" s="42"/>
      <c r="BC1935" s="42"/>
      <c r="BD1935" s="42"/>
      <c r="BE1935" s="42"/>
      <c r="BF1935" s="42"/>
      <c r="BG1935" s="42"/>
      <c r="BH1935" s="42"/>
      <c r="BI1935" s="42"/>
      <c r="BJ1935" s="42"/>
      <c r="BK1935" s="42"/>
      <c r="BL1935" s="42"/>
      <c r="BM1935" s="42"/>
      <c r="BN1935" s="42"/>
      <c r="BO1935" s="42"/>
      <c r="BP1935" s="42"/>
      <c r="BQ1935" s="42"/>
      <c r="BR1935" s="42"/>
      <c r="BS1935" s="42"/>
      <c r="BT1935" s="42"/>
      <c r="BU1935" s="42"/>
      <c r="BV1935" s="42"/>
      <c r="BW1935" s="42"/>
      <c r="BX1935" s="42"/>
      <c r="BY1935" s="42"/>
      <c r="BZ1935" s="42"/>
      <c r="CA1935" s="42"/>
      <c r="CB1935" s="42"/>
      <c r="CC1935" s="42"/>
      <c r="CD1935" s="42"/>
      <c r="CE1935" s="42"/>
      <c r="CF1935" s="42"/>
      <c r="CG1935" s="42"/>
      <c r="CH1935" s="42"/>
      <c r="CI1935" s="42"/>
      <c r="CJ1935" s="42"/>
      <c r="CK1935" s="42"/>
      <c r="CL1935" s="42"/>
      <c r="CM1935" s="42"/>
      <c r="CN1935" s="42"/>
      <c r="CO1935" s="42"/>
      <c r="CP1935" s="42"/>
      <c r="CQ1935" s="42"/>
      <c r="CR1935" s="42"/>
      <c r="CS1935" s="42"/>
      <c r="CT1935" s="42"/>
      <c r="CU1935" s="42"/>
      <c r="CV1935" s="42"/>
    </row>
    <row r="1936" spans="1:100" x14ac:dyDescent="0.45">
      <c r="A1936" s="42"/>
      <c r="B1936" s="42"/>
      <c r="C1936" s="42"/>
      <c r="D1936" s="42"/>
      <c r="E1936" s="42"/>
      <c r="F1936" s="42"/>
      <c r="G1936" s="42"/>
      <c r="H1936" s="42"/>
      <c r="I1936" s="42"/>
      <c r="J1936" s="42"/>
      <c r="K1936" s="42"/>
      <c r="L1936" s="42"/>
      <c r="M1936" s="42"/>
      <c r="N1936" s="42"/>
      <c r="O1936" s="42"/>
      <c r="P1936" s="42"/>
      <c r="Q1936" s="42"/>
      <c r="R1936" s="42"/>
      <c r="S1936" s="42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S1936" s="42"/>
      <c r="AT1936" s="42"/>
      <c r="AU1936" s="42"/>
      <c r="AV1936" s="42"/>
      <c r="AW1936" s="42"/>
      <c r="AX1936" s="42"/>
      <c r="AY1936" s="42"/>
      <c r="AZ1936" s="42"/>
      <c r="BA1936" s="42"/>
      <c r="BB1936" s="42"/>
      <c r="BC1936" s="42"/>
      <c r="BD1936" s="42"/>
      <c r="BE1936" s="42"/>
      <c r="BF1936" s="42"/>
      <c r="BG1936" s="42"/>
      <c r="BH1936" s="42"/>
      <c r="BI1936" s="42"/>
      <c r="BJ1936" s="42"/>
      <c r="BK1936" s="42"/>
      <c r="BL1936" s="42"/>
      <c r="BM1936" s="42"/>
      <c r="BN1936" s="42"/>
      <c r="BO1936" s="42"/>
      <c r="BP1936" s="42"/>
      <c r="BQ1936" s="42"/>
      <c r="BR1936" s="42"/>
      <c r="BS1936" s="42"/>
      <c r="BT1936" s="42"/>
      <c r="BU1936" s="42"/>
      <c r="BV1936" s="42"/>
      <c r="BW1936" s="42"/>
      <c r="BX1936" s="42"/>
      <c r="BY1936" s="42"/>
      <c r="BZ1936" s="42"/>
      <c r="CA1936" s="42"/>
      <c r="CB1936" s="42"/>
      <c r="CC1936" s="42"/>
      <c r="CD1936" s="42"/>
      <c r="CE1936" s="42"/>
      <c r="CF1936" s="42"/>
      <c r="CG1936" s="42"/>
      <c r="CH1936" s="42"/>
      <c r="CI1936" s="42"/>
      <c r="CJ1936" s="42"/>
      <c r="CK1936" s="42"/>
      <c r="CL1936" s="42"/>
      <c r="CM1936" s="42"/>
      <c r="CN1936" s="42"/>
      <c r="CO1936" s="42"/>
      <c r="CP1936" s="42"/>
      <c r="CQ1936" s="42"/>
      <c r="CR1936" s="42"/>
      <c r="CS1936" s="42"/>
      <c r="CT1936" s="42"/>
      <c r="CU1936" s="42"/>
      <c r="CV1936" s="42"/>
    </row>
    <row r="1937" spans="1:100" x14ac:dyDescent="0.45">
      <c r="A1937" s="42"/>
      <c r="B1937" s="42"/>
      <c r="C1937" s="42"/>
      <c r="D1937" s="42"/>
      <c r="E1937" s="42"/>
      <c r="F1937" s="42"/>
      <c r="G1937" s="42"/>
      <c r="H1937" s="42"/>
      <c r="I1937" s="42"/>
      <c r="J1937" s="42"/>
      <c r="K1937" s="42"/>
      <c r="L1937" s="42"/>
      <c r="M1937" s="42"/>
      <c r="N1937" s="42"/>
      <c r="O1937" s="42"/>
      <c r="P1937" s="42"/>
      <c r="Q1937" s="42"/>
      <c r="R1937" s="42"/>
      <c r="S1937" s="42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S1937" s="42"/>
      <c r="AT1937" s="42"/>
      <c r="AU1937" s="42"/>
      <c r="AV1937" s="42"/>
      <c r="AW1937" s="42"/>
      <c r="AX1937" s="42"/>
      <c r="AY1937" s="42"/>
      <c r="AZ1937" s="42"/>
      <c r="BA1937" s="42"/>
      <c r="BB1937" s="42"/>
      <c r="BC1937" s="42"/>
      <c r="BD1937" s="42"/>
      <c r="BE1937" s="42"/>
      <c r="BF1937" s="42"/>
      <c r="BG1937" s="42"/>
      <c r="BH1937" s="42"/>
      <c r="BI1937" s="42"/>
      <c r="BJ1937" s="42"/>
      <c r="BK1937" s="42"/>
      <c r="BL1937" s="42"/>
      <c r="BM1937" s="42"/>
      <c r="BN1937" s="42"/>
      <c r="BO1937" s="42"/>
      <c r="BP1937" s="42"/>
      <c r="BQ1937" s="42"/>
      <c r="BR1937" s="42"/>
      <c r="BS1937" s="42"/>
      <c r="BT1937" s="42"/>
      <c r="BU1937" s="42"/>
      <c r="BV1937" s="42"/>
      <c r="BW1937" s="42"/>
      <c r="BX1937" s="42"/>
      <c r="BY1937" s="42"/>
      <c r="BZ1937" s="42"/>
      <c r="CA1937" s="42"/>
      <c r="CB1937" s="42"/>
      <c r="CC1937" s="42"/>
      <c r="CD1937" s="42"/>
      <c r="CE1937" s="42"/>
      <c r="CF1937" s="42"/>
      <c r="CG1937" s="42"/>
      <c r="CH1937" s="42"/>
      <c r="CI1937" s="42"/>
      <c r="CJ1937" s="42"/>
      <c r="CK1937" s="42"/>
      <c r="CL1937" s="42"/>
      <c r="CM1937" s="42"/>
      <c r="CN1937" s="42"/>
      <c r="CO1937" s="42"/>
      <c r="CP1937" s="42"/>
      <c r="CQ1937" s="42"/>
      <c r="CR1937" s="42"/>
      <c r="CS1937" s="42"/>
      <c r="CT1937" s="42"/>
      <c r="CU1937" s="42"/>
      <c r="CV1937" s="42"/>
    </row>
    <row r="1938" spans="1:100" x14ac:dyDescent="0.45">
      <c r="A1938" s="42"/>
      <c r="B1938" s="42"/>
      <c r="C1938" s="42"/>
      <c r="D1938" s="42"/>
      <c r="E1938" s="42"/>
      <c r="F1938" s="42"/>
      <c r="G1938" s="42"/>
      <c r="H1938" s="42"/>
      <c r="I1938" s="42"/>
      <c r="J1938" s="42"/>
      <c r="K1938" s="42"/>
      <c r="L1938" s="42"/>
      <c r="M1938" s="42"/>
      <c r="N1938" s="42"/>
      <c r="O1938" s="42"/>
      <c r="P1938" s="42"/>
      <c r="Q1938" s="42"/>
      <c r="R1938" s="42"/>
      <c r="S1938" s="42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S1938" s="42"/>
      <c r="AT1938" s="42"/>
      <c r="AU1938" s="42"/>
      <c r="AV1938" s="42"/>
      <c r="AW1938" s="42"/>
      <c r="AX1938" s="42"/>
      <c r="AY1938" s="42"/>
      <c r="AZ1938" s="42"/>
      <c r="BA1938" s="42"/>
      <c r="BB1938" s="42"/>
      <c r="BC1938" s="42"/>
      <c r="BD1938" s="42"/>
      <c r="BE1938" s="42"/>
      <c r="BF1938" s="42"/>
      <c r="BG1938" s="42"/>
      <c r="BH1938" s="42"/>
      <c r="BI1938" s="42"/>
      <c r="BJ1938" s="42"/>
      <c r="BK1938" s="42"/>
      <c r="BL1938" s="42"/>
      <c r="BM1938" s="42"/>
      <c r="BN1938" s="42"/>
      <c r="BO1938" s="42"/>
      <c r="BP1938" s="42"/>
      <c r="BQ1938" s="42"/>
      <c r="BR1938" s="42"/>
      <c r="BS1938" s="42"/>
      <c r="BT1938" s="42"/>
      <c r="BU1938" s="42"/>
      <c r="BV1938" s="42"/>
      <c r="BW1938" s="42"/>
      <c r="BX1938" s="42"/>
      <c r="BY1938" s="42"/>
      <c r="BZ1938" s="42"/>
      <c r="CA1938" s="42"/>
      <c r="CB1938" s="42"/>
      <c r="CC1938" s="42"/>
      <c r="CD1938" s="42"/>
      <c r="CE1938" s="42"/>
      <c r="CF1938" s="42"/>
      <c r="CG1938" s="42"/>
      <c r="CH1938" s="42"/>
      <c r="CI1938" s="42"/>
      <c r="CJ1938" s="42"/>
      <c r="CK1938" s="42"/>
      <c r="CL1938" s="42"/>
      <c r="CM1938" s="42"/>
      <c r="CN1938" s="42"/>
      <c r="CO1938" s="42"/>
      <c r="CP1938" s="42"/>
      <c r="CQ1938" s="42"/>
      <c r="CR1938" s="42"/>
      <c r="CS1938" s="42"/>
      <c r="CT1938" s="42"/>
      <c r="CU1938" s="42"/>
      <c r="CV1938" s="42"/>
    </row>
    <row r="1939" spans="1:100" x14ac:dyDescent="0.45">
      <c r="A1939" s="42"/>
      <c r="B1939" s="42"/>
      <c r="C1939" s="42"/>
      <c r="D1939" s="42"/>
      <c r="E1939" s="42"/>
      <c r="F1939" s="42"/>
      <c r="G1939" s="42"/>
      <c r="H1939" s="42"/>
      <c r="I1939" s="42"/>
      <c r="J1939" s="42"/>
      <c r="K1939" s="42"/>
      <c r="L1939" s="42"/>
      <c r="M1939" s="42"/>
      <c r="N1939" s="42"/>
      <c r="O1939" s="42"/>
      <c r="P1939" s="42"/>
      <c r="Q1939" s="42"/>
      <c r="R1939" s="42"/>
      <c r="S1939" s="42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S1939" s="42"/>
      <c r="AT1939" s="42"/>
      <c r="AU1939" s="42"/>
      <c r="AV1939" s="42"/>
      <c r="AW1939" s="42"/>
      <c r="AX1939" s="42"/>
      <c r="AY1939" s="42"/>
      <c r="AZ1939" s="42"/>
      <c r="BA1939" s="42"/>
      <c r="BB1939" s="42"/>
      <c r="BC1939" s="42"/>
      <c r="BD1939" s="42"/>
      <c r="BE1939" s="42"/>
      <c r="BF1939" s="42"/>
      <c r="BG1939" s="42"/>
      <c r="BH1939" s="42"/>
      <c r="BI1939" s="42"/>
      <c r="BJ1939" s="42"/>
      <c r="BK1939" s="42"/>
      <c r="BL1939" s="42"/>
      <c r="BM1939" s="42"/>
      <c r="BN1939" s="42"/>
      <c r="BO1939" s="42"/>
      <c r="BP1939" s="42"/>
      <c r="BQ1939" s="42"/>
      <c r="BR1939" s="42"/>
      <c r="BS1939" s="42"/>
      <c r="BT1939" s="42"/>
      <c r="BU1939" s="42"/>
      <c r="BV1939" s="42"/>
      <c r="BW1939" s="42"/>
      <c r="BX1939" s="42"/>
      <c r="BY1939" s="42"/>
      <c r="BZ1939" s="42"/>
      <c r="CA1939" s="42"/>
      <c r="CB1939" s="42"/>
      <c r="CC1939" s="42"/>
      <c r="CD1939" s="42"/>
      <c r="CE1939" s="42"/>
      <c r="CF1939" s="42"/>
      <c r="CG1939" s="42"/>
      <c r="CH1939" s="42"/>
      <c r="CI1939" s="42"/>
      <c r="CJ1939" s="42"/>
      <c r="CK1939" s="42"/>
      <c r="CL1939" s="42"/>
      <c r="CM1939" s="42"/>
      <c r="CN1939" s="42"/>
      <c r="CO1939" s="42"/>
      <c r="CP1939" s="42"/>
      <c r="CQ1939" s="42"/>
      <c r="CR1939" s="42"/>
      <c r="CS1939" s="42"/>
      <c r="CT1939" s="42"/>
      <c r="CU1939" s="42"/>
      <c r="CV1939" s="42"/>
    </row>
    <row r="1940" spans="1:100" x14ac:dyDescent="0.45">
      <c r="A1940" s="42"/>
      <c r="B1940" s="42"/>
      <c r="C1940" s="42"/>
      <c r="D1940" s="42"/>
      <c r="E1940" s="42"/>
      <c r="F1940" s="42"/>
      <c r="G1940" s="42"/>
      <c r="H1940" s="42"/>
      <c r="I1940" s="42"/>
      <c r="J1940" s="42"/>
      <c r="K1940" s="42"/>
      <c r="L1940" s="42"/>
      <c r="M1940" s="42"/>
      <c r="N1940" s="42"/>
      <c r="O1940" s="42"/>
      <c r="P1940" s="42"/>
      <c r="Q1940" s="42"/>
      <c r="R1940" s="42"/>
      <c r="S1940" s="42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S1940" s="42"/>
      <c r="AT1940" s="42"/>
      <c r="AU1940" s="42"/>
      <c r="AV1940" s="42"/>
      <c r="AW1940" s="42"/>
      <c r="AX1940" s="42"/>
      <c r="AY1940" s="42"/>
      <c r="AZ1940" s="42"/>
      <c r="BA1940" s="42"/>
      <c r="BB1940" s="42"/>
      <c r="BC1940" s="42"/>
      <c r="BD1940" s="42"/>
      <c r="BE1940" s="42"/>
      <c r="BF1940" s="42"/>
      <c r="BG1940" s="42"/>
      <c r="BH1940" s="42"/>
      <c r="BI1940" s="42"/>
      <c r="BJ1940" s="42"/>
      <c r="BK1940" s="42"/>
      <c r="BL1940" s="42"/>
      <c r="BM1940" s="42"/>
      <c r="BN1940" s="42"/>
      <c r="BO1940" s="42"/>
      <c r="BP1940" s="42"/>
      <c r="BQ1940" s="42"/>
      <c r="BR1940" s="42"/>
      <c r="BS1940" s="42"/>
      <c r="BT1940" s="42"/>
      <c r="BU1940" s="42"/>
      <c r="BV1940" s="42"/>
      <c r="BW1940" s="42"/>
      <c r="BX1940" s="42"/>
      <c r="BY1940" s="42"/>
      <c r="BZ1940" s="42"/>
      <c r="CA1940" s="42"/>
      <c r="CB1940" s="42"/>
      <c r="CC1940" s="42"/>
      <c r="CD1940" s="42"/>
      <c r="CE1940" s="42"/>
      <c r="CF1940" s="42"/>
      <c r="CG1940" s="42"/>
      <c r="CH1940" s="42"/>
      <c r="CI1940" s="42"/>
      <c r="CJ1940" s="42"/>
      <c r="CK1940" s="42"/>
      <c r="CL1940" s="42"/>
      <c r="CM1940" s="42"/>
      <c r="CN1940" s="42"/>
      <c r="CO1940" s="42"/>
      <c r="CP1940" s="42"/>
      <c r="CQ1940" s="42"/>
      <c r="CR1940" s="42"/>
      <c r="CS1940" s="42"/>
      <c r="CT1940" s="42"/>
      <c r="CU1940" s="42"/>
      <c r="CV1940" s="42"/>
    </row>
    <row r="1941" spans="1:100" x14ac:dyDescent="0.45">
      <c r="A1941" s="42"/>
      <c r="B1941" s="42"/>
      <c r="C1941" s="42"/>
      <c r="D1941" s="42"/>
      <c r="E1941" s="42"/>
      <c r="F1941" s="42"/>
      <c r="G1941" s="42"/>
      <c r="H1941" s="42"/>
      <c r="I1941" s="42"/>
      <c r="J1941" s="42"/>
      <c r="K1941" s="42"/>
      <c r="L1941" s="42"/>
      <c r="M1941" s="42"/>
      <c r="N1941" s="42"/>
      <c r="O1941" s="42"/>
      <c r="P1941" s="42"/>
      <c r="Q1941" s="42"/>
      <c r="R1941" s="42"/>
      <c r="S1941" s="42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S1941" s="42"/>
      <c r="AT1941" s="42"/>
      <c r="AU1941" s="42"/>
      <c r="AV1941" s="42"/>
      <c r="AW1941" s="42"/>
      <c r="AX1941" s="42"/>
      <c r="AY1941" s="42"/>
      <c r="AZ1941" s="42"/>
      <c r="BA1941" s="42"/>
      <c r="BB1941" s="42"/>
      <c r="BC1941" s="42"/>
      <c r="BD1941" s="42"/>
      <c r="BE1941" s="42"/>
      <c r="BF1941" s="42"/>
      <c r="BG1941" s="42"/>
      <c r="BH1941" s="42"/>
      <c r="BI1941" s="42"/>
      <c r="BJ1941" s="42"/>
      <c r="BK1941" s="42"/>
      <c r="BL1941" s="42"/>
      <c r="BM1941" s="42"/>
      <c r="BN1941" s="42"/>
      <c r="BO1941" s="42"/>
      <c r="BP1941" s="42"/>
      <c r="BQ1941" s="42"/>
      <c r="BR1941" s="42"/>
      <c r="BS1941" s="42"/>
      <c r="BT1941" s="42"/>
      <c r="BU1941" s="42"/>
      <c r="BV1941" s="42"/>
      <c r="BW1941" s="42"/>
      <c r="BX1941" s="42"/>
      <c r="BY1941" s="42"/>
      <c r="BZ1941" s="42"/>
      <c r="CA1941" s="42"/>
      <c r="CB1941" s="42"/>
      <c r="CC1941" s="42"/>
      <c r="CD1941" s="42"/>
      <c r="CE1941" s="42"/>
      <c r="CF1941" s="42"/>
      <c r="CG1941" s="42"/>
      <c r="CH1941" s="42"/>
      <c r="CI1941" s="42"/>
      <c r="CJ1941" s="42"/>
      <c r="CK1941" s="42"/>
      <c r="CL1941" s="42"/>
      <c r="CM1941" s="42"/>
      <c r="CN1941" s="42"/>
      <c r="CO1941" s="42"/>
      <c r="CP1941" s="42"/>
      <c r="CQ1941" s="42"/>
      <c r="CR1941" s="42"/>
      <c r="CS1941" s="42"/>
      <c r="CT1941" s="42"/>
      <c r="CU1941" s="42"/>
      <c r="CV1941" s="42"/>
    </row>
    <row r="1942" spans="1:100" x14ac:dyDescent="0.45">
      <c r="A1942" s="42"/>
      <c r="B1942" s="42"/>
      <c r="C1942" s="42"/>
      <c r="D1942" s="42"/>
      <c r="E1942" s="42"/>
      <c r="F1942" s="42"/>
      <c r="G1942" s="42"/>
      <c r="H1942" s="42"/>
      <c r="I1942" s="42"/>
      <c r="J1942" s="42"/>
      <c r="K1942" s="42"/>
      <c r="L1942" s="42"/>
      <c r="M1942" s="42"/>
      <c r="N1942" s="42"/>
      <c r="O1942" s="42"/>
      <c r="P1942" s="42"/>
      <c r="Q1942" s="42"/>
      <c r="R1942" s="42"/>
      <c r="S1942" s="42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S1942" s="42"/>
      <c r="AT1942" s="42"/>
      <c r="AU1942" s="42"/>
      <c r="AV1942" s="42"/>
      <c r="AW1942" s="42"/>
      <c r="AX1942" s="42"/>
      <c r="AY1942" s="42"/>
      <c r="AZ1942" s="42"/>
      <c r="BA1942" s="42"/>
      <c r="BB1942" s="42"/>
      <c r="BC1942" s="42"/>
      <c r="BD1942" s="42"/>
      <c r="BE1942" s="42"/>
      <c r="BF1942" s="42"/>
      <c r="BG1942" s="42"/>
      <c r="BH1942" s="42"/>
      <c r="BI1942" s="42"/>
      <c r="BJ1942" s="42"/>
      <c r="BK1942" s="42"/>
      <c r="BL1942" s="42"/>
      <c r="BM1942" s="42"/>
      <c r="BN1942" s="42"/>
      <c r="BO1942" s="42"/>
      <c r="BP1942" s="42"/>
      <c r="BQ1942" s="42"/>
      <c r="BR1942" s="42"/>
      <c r="BS1942" s="42"/>
      <c r="BT1942" s="42"/>
      <c r="BU1942" s="42"/>
      <c r="BV1942" s="42"/>
      <c r="BW1942" s="42"/>
      <c r="BX1942" s="42"/>
      <c r="BY1942" s="42"/>
      <c r="BZ1942" s="42"/>
      <c r="CA1942" s="42"/>
      <c r="CB1942" s="42"/>
      <c r="CC1942" s="42"/>
      <c r="CD1942" s="42"/>
      <c r="CE1942" s="42"/>
      <c r="CF1942" s="42"/>
      <c r="CG1942" s="42"/>
      <c r="CH1942" s="42"/>
      <c r="CI1942" s="42"/>
      <c r="CJ1942" s="42"/>
      <c r="CK1942" s="42"/>
      <c r="CL1942" s="42"/>
      <c r="CM1942" s="42"/>
      <c r="CN1942" s="42"/>
      <c r="CO1942" s="42"/>
      <c r="CP1942" s="42"/>
      <c r="CQ1942" s="42"/>
      <c r="CR1942" s="42"/>
      <c r="CS1942" s="42"/>
      <c r="CT1942" s="42"/>
      <c r="CU1942" s="42"/>
      <c r="CV1942" s="42"/>
    </row>
    <row r="1943" spans="1:100" x14ac:dyDescent="0.45">
      <c r="A1943" s="42"/>
      <c r="B1943" s="42"/>
      <c r="C1943" s="42"/>
      <c r="D1943" s="42"/>
      <c r="E1943" s="42"/>
      <c r="F1943" s="42"/>
      <c r="G1943" s="42"/>
      <c r="H1943" s="42"/>
      <c r="I1943" s="42"/>
      <c r="J1943" s="42"/>
      <c r="K1943" s="42"/>
      <c r="L1943" s="42"/>
      <c r="M1943" s="42"/>
      <c r="N1943" s="42"/>
      <c r="O1943" s="42"/>
      <c r="P1943" s="42"/>
      <c r="Q1943" s="42"/>
      <c r="R1943" s="42"/>
      <c r="S1943" s="42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S1943" s="42"/>
      <c r="AT1943" s="42"/>
      <c r="AU1943" s="42"/>
      <c r="AV1943" s="42"/>
      <c r="AW1943" s="42"/>
      <c r="AX1943" s="42"/>
      <c r="AY1943" s="42"/>
      <c r="AZ1943" s="42"/>
      <c r="BA1943" s="42"/>
      <c r="BB1943" s="42"/>
      <c r="BC1943" s="42"/>
      <c r="BD1943" s="42"/>
      <c r="BE1943" s="42"/>
      <c r="BF1943" s="42"/>
      <c r="BG1943" s="42"/>
      <c r="BH1943" s="42"/>
      <c r="BI1943" s="42"/>
      <c r="BJ1943" s="42"/>
      <c r="BK1943" s="42"/>
      <c r="BL1943" s="42"/>
      <c r="BM1943" s="42"/>
      <c r="BN1943" s="42"/>
      <c r="BO1943" s="42"/>
      <c r="BP1943" s="42"/>
      <c r="BQ1943" s="42"/>
      <c r="BR1943" s="42"/>
      <c r="BS1943" s="42"/>
      <c r="BT1943" s="42"/>
      <c r="BU1943" s="42"/>
      <c r="BV1943" s="42"/>
      <c r="BW1943" s="42"/>
      <c r="BX1943" s="42"/>
      <c r="BY1943" s="42"/>
      <c r="BZ1943" s="42"/>
      <c r="CA1943" s="42"/>
      <c r="CB1943" s="42"/>
      <c r="CC1943" s="42"/>
      <c r="CD1943" s="42"/>
      <c r="CE1943" s="42"/>
      <c r="CF1943" s="42"/>
      <c r="CG1943" s="42"/>
      <c r="CH1943" s="42"/>
      <c r="CI1943" s="42"/>
      <c r="CJ1943" s="42"/>
      <c r="CK1943" s="42"/>
      <c r="CL1943" s="42"/>
      <c r="CM1943" s="42"/>
      <c r="CN1943" s="42"/>
      <c r="CO1943" s="42"/>
      <c r="CP1943" s="42"/>
      <c r="CQ1943" s="42"/>
      <c r="CR1943" s="42"/>
      <c r="CS1943" s="42"/>
      <c r="CT1943" s="42"/>
      <c r="CU1943" s="42"/>
      <c r="CV1943" s="42"/>
    </row>
    <row r="1944" spans="1:100" x14ac:dyDescent="0.45">
      <c r="A1944" s="42"/>
      <c r="B1944" s="42"/>
      <c r="C1944" s="42"/>
      <c r="D1944" s="42"/>
      <c r="E1944" s="42"/>
      <c r="F1944" s="42"/>
      <c r="G1944" s="42"/>
      <c r="H1944" s="42"/>
      <c r="I1944" s="42"/>
      <c r="J1944" s="42"/>
      <c r="K1944" s="42"/>
      <c r="L1944" s="42"/>
      <c r="M1944" s="42"/>
      <c r="N1944" s="42"/>
      <c r="O1944" s="42"/>
      <c r="P1944" s="42"/>
      <c r="Q1944" s="42"/>
      <c r="R1944" s="42"/>
      <c r="S1944" s="42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S1944" s="42"/>
      <c r="AT1944" s="42"/>
      <c r="AU1944" s="42"/>
      <c r="AV1944" s="42"/>
      <c r="AW1944" s="42"/>
      <c r="AX1944" s="42"/>
      <c r="AY1944" s="42"/>
      <c r="AZ1944" s="42"/>
      <c r="BA1944" s="42"/>
      <c r="BB1944" s="42"/>
      <c r="BC1944" s="42"/>
      <c r="BD1944" s="42"/>
      <c r="BE1944" s="42"/>
      <c r="BF1944" s="42"/>
      <c r="BG1944" s="42"/>
      <c r="BH1944" s="42"/>
      <c r="BI1944" s="42"/>
      <c r="BJ1944" s="42"/>
      <c r="BK1944" s="42"/>
      <c r="BL1944" s="42"/>
      <c r="BM1944" s="42"/>
      <c r="BN1944" s="42"/>
      <c r="BO1944" s="42"/>
      <c r="BP1944" s="42"/>
      <c r="BQ1944" s="42"/>
      <c r="BR1944" s="42"/>
      <c r="BS1944" s="42"/>
      <c r="BT1944" s="42"/>
      <c r="BU1944" s="42"/>
      <c r="BV1944" s="42"/>
      <c r="BW1944" s="42"/>
      <c r="BX1944" s="42"/>
      <c r="BY1944" s="42"/>
      <c r="BZ1944" s="42"/>
      <c r="CA1944" s="42"/>
      <c r="CB1944" s="42"/>
      <c r="CC1944" s="42"/>
      <c r="CD1944" s="42"/>
      <c r="CE1944" s="42"/>
      <c r="CF1944" s="42"/>
      <c r="CG1944" s="42"/>
      <c r="CH1944" s="42"/>
      <c r="CI1944" s="42"/>
      <c r="CJ1944" s="42"/>
      <c r="CK1944" s="42"/>
      <c r="CL1944" s="42"/>
      <c r="CM1944" s="42"/>
      <c r="CN1944" s="42"/>
      <c r="CO1944" s="42"/>
      <c r="CP1944" s="42"/>
      <c r="CQ1944" s="42"/>
      <c r="CR1944" s="42"/>
      <c r="CS1944" s="42"/>
      <c r="CT1944" s="42"/>
      <c r="CU1944" s="42"/>
      <c r="CV1944" s="42"/>
    </row>
    <row r="1945" spans="1:100" x14ac:dyDescent="0.45">
      <c r="A1945" s="42"/>
      <c r="B1945" s="42"/>
      <c r="C1945" s="42"/>
      <c r="D1945" s="42"/>
      <c r="E1945" s="42"/>
      <c r="F1945" s="42"/>
      <c r="G1945" s="42"/>
      <c r="H1945" s="42"/>
      <c r="I1945" s="42"/>
      <c r="J1945" s="42"/>
      <c r="K1945" s="42"/>
      <c r="L1945" s="42"/>
      <c r="M1945" s="42"/>
      <c r="N1945" s="42"/>
      <c r="O1945" s="42"/>
      <c r="P1945" s="42"/>
      <c r="Q1945" s="42"/>
      <c r="R1945" s="42"/>
      <c r="S1945" s="42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S1945" s="42"/>
      <c r="AT1945" s="42"/>
      <c r="AU1945" s="42"/>
      <c r="AV1945" s="42"/>
      <c r="AW1945" s="42"/>
      <c r="AX1945" s="42"/>
      <c r="AY1945" s="42"/>
      <c r="AZ1945" s="42"/>
      <c r="BA1945" s="42"/>
      <c r="BB1945" s="42"/>
      <c r="BC1945" s="42"/>
      <c r="BD1945" s="42"/>
      <c r="BE1945" s="42"/>
      <c r="BF1945" s="42"/>
      <c r="BG1945" s="42"/>
      <c r="BH1945" s="42"/>
      <c r="BI1945" s="42"/>
      <c r="BJ1945" s="42"/>
      <c r="BK1945" s="42"/>
      <c r="BL1945" s="42"/>
      <c r="BM1945" s="42"/>
      <c r="BN1945" s="42"/>
      <c r="BO1945" s="42"/>
      <c r="BP1945" s="42"/>
      <c r="BQ1945" s="42"/>
      <c r="BR1945" s="42"/>
      <c r="BS1945" s="42"/>
      <c r="BT1945" s="42"/>
      <c r="BU1945" s="42"/>
      <c r="BV1945" s="42"/>
      <c r="BW1945" s="42"/>
      <c r="BX1945" s="42"/>
      <c r="BY1945" s="42"/>
      <c r="BZ1945" s="42"/>
      <c r="CA1945" s="42"/>
      <c r="CB1945" s="42"/>
      <c r="CC1945" s="42"/>
      <c r="CD1945" s="42"/>
      <c r="CE1945" s="42"/>
      <c r="CF1945" s="42"/>
      <c r="CG1945" s="42"/>
      <c r="CH1945" s="42"/>
      <c r="CI1945" s="42"/>
      <c r="CJ1945" s="42"/>
      <c r="CK1945" s="42"/>
      <c r="CL1945" s="42"/>
      <c r="CM1945" s="42"/>
      <c r="CN1945" s="42"/>
      <c r="CO1945" s="42"/>
      <c r="CP1945" s="42"/>
      <c r="CQ1945" s="42"/>
      <c r="CR1945" s="42"/>
      <c r="CS1945" s="42"/>
      <c r="CT1945" s="42"/>
      <c r="CU1945" s="42"/>
      <c r="CV1945" s="42"/>
    </row>
    <row r="1946" spans="1:100" x14ac:dyDescent="0.45">
      <c r="A1946" s="42"/>
      <c r="B1946" s="42"/>
      <c r="C1946" s="42"/>
      <c r="D1946" s="42"/>
      <c r="E1946" s="42"/>
      <c r="F1946" s="42"/>
      <c r="G1946" s="42"/>
      <c r="H1946" s="42"/>
      <c r="I1946" s="42"/>
      <c r="J1946" s="42"/>
      <c r="K1946" s="42"/>
      <c r="L1946" s="42"/>
      <c r="M1946" s="42"/>
      <c r="N1946" s="42"/>
      <c r="O1946" s="42"/>
      <c r="P1946" s="42"/>
      <c r="Q1946" s="42"/>
      <c r="R1946" s="42"/>
      <c r="S1946" s="42"/>
      <c r="T1946" s="42"/>
      <c r="U1946" s="42"/>
      <c r="V1946" s="42"/>
      <c r="W1946" s="42"/>
      <c r="X1946" s="42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S1946" s="42"/>
      <c r="AT1946" s="42"/>
      <c r="AU1946" s="42"/>
      <c r="AV1946" s="42"/>
      <c r="AW1946" s="42"/>
      <c r="AX1946" s="42"/>
      <c r="AY1946" s="42"/>
      <c r="AZ1946" s="42"/>
      <c r="BA1946" s="42"/>
      <c r="BB1946" s="42"/>
      <c r="BC1946" s="42"/>
      <c r="BD1946" s="42"/>
      <c r="BE1946" s="42"/>
      <c r="BF1946" s="42"/>
      <c r="BG1946" s="42"/>
      <c r="BH1946" s="42"/>
      <c r="BI1946" s="42"/>
      <c r="BJ1946" s="42"/>
      <c r="BK1946" s="42"/>
      <c r="BL1946" s="42"/>
      <c r="BM1946" s="42"/>
      <c r="BN1946" s="42"/>
      <c r="BO1946" s="42"/>
      <c r="BP1946" s="42"/>
      <c r="BQ1946" s="42"/>
      <c r="BR1946" s="42"/>
      <c r="BS1946" s="42"/>
      <c r="BT1946" s="42"/>
      <c r="BU1946" s="42"/>
      <c r="BV1946" s="42"/>
      <c r="BW1946" s="42"/>
      <c r="BX1946" s="42"/>
      <c r="BY1946" s="42"/>
      <c r="BZ1946" s="42"/>
      <c r="CA1946" s="42"/>
      <c r="CB1946" s="42"/>
      <c r="CC1946" s="42"/>
      <c r="CD1946" s="42"/>
      <c r="CE1946" s="42"/>
      <c r="CF1946" s="42"/>
      <c r="CG1946" s="42"/>
      <c r="CH1946" s="42"/>
      <c r="CI1946" s="42"/>
      <c r="CJ1946" s="42"/>
      <c r="CK1946" s="42"/>
      <c r="CL1946" s="42"/>
      <c r="CM1946" s="42"/>
      <c r="CN1946" s="42"/>
      <c r="CO1946" s="42"/>
      <c r="CP1946" s="42"/>
      <c r="CQ1946" s="42"/>
      <c r="CR1946" s="42"/>
      <c r="CS1946" s="42"/>
      <c r="CT1946" s="42"/>
      <c r="CU1946" s="42"/>
      <c r="CV1946" s="42"/>
    </row>
    <row r="1947" spans="1:100" x14ac:dyDescent="0.45">
      <c r="A1947" s="42"/>
      <c r="B1947" s="42"/>
      <c r="C1947" s="42"/>
      <c r="D1947" s="42"/>
      <c r="E1947" s="42"/>
      <c r="F1947" s="42"/>
      <c r="G1947" s="42"/>
      <c r="H1947" s="42"/>
      <c r="I1947" s="42"/>
      <c r="J1947" s="42"/>
      <c r="K1947" s="42"/>
      <c r="L1947" s="42"/>
      <c r="M1947" s="42"/>
      <c r="N1947" s="42"/>
      <c r="O1947" s="42"/>
      <c r="P1947" s="42"/>
      <c r="Q1947" s="42"/>
      <c r="R1947" s="42"/>
      <c r="S1947" s="42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S1947" s="42"/>
      <c r="AT1947" s="42"/>
      <c r="AU1947" s="42"/>
      <c r="AV1947" s="42"/>
      <c r="AW1947" s="42"/>
      <c r="AX1947" s="42"/>
      <c r="AY1947" s="42"/>
      <c r="AZ1947" s="42"/>
      <c r="BA1947" s="42"/>
      <c r="BB1947" s="42"/>
      <c r="BC1947" s="42"/>
      <c r="BD1947" s="42"/>
      <c r="BE1947" s="42"/>
      <c r="BF1947" s="42"/>
      <c r="BG1947" s="42"/>
      <c r="BH1947" s="42"/>
      <c r="BI1947" s="42"/>
      <c r="BJ1947" s="42"/>
      <c r="BK1947" s="42"/>
      <c r="BL1947" s="42"/>
      <c r="BM1947" s="42"/>
      <c r="BN1947" s="42"/>
      <c r="BO1947" s="42"/>
      <c r="BP1947" s="42"/>
      <c r="BQ1947" s="42"/>
      <c r="BR1947" s="42"/>
      <c r="BS1947" s="42"/>
      <c r="BT1947" s="42"/>
      <c r="BU1947" s="42"/>
      <c r="BV1947" s="42"/>
      <c r="BW1947" s="42"/>
      <c r="BX1947" s="42"/>
      <c r="BY1947" s="42"/>
      <c r="BZ1947" s="42"/>
      <c r="CA1947" s="42"/>
      <c r="CB1947" s="42"/>
      <c r="CC1947" s="42"/>
      <c r="CD1947" s="42"/>
      <c r="CE1947" s="42"/>
      <c r="CF1947" s="42"/>
      <c r="CG1947" s="42"/>
      <c r="CH1947" s="42"/>
      <c r="CI1947" s="42"/>
      <c r="CJ1947" s="42"/>
      <c r="CK1947" s="42"/>
      <c r="CL1947" s="42"/>
      <c r="CM1947" s="42"/>
      <c r="CN1947" s="42"/>
      <c r="CO1947" s="42"/>
      <c r="CP1947" s="42"/>
      <c r="CQ1947" s="42"/>
      <c r="CR1947" s="42"/>
      <c r="CS1947" s="42"/>
      <c r="CT1947" s="42"/>
      <c r="CU1947" s="42"/>
      <c r="CV1947" s="42"/>
    </row>
    <row r="1948" spans="1:100" x14ac:dyDescent="0.45">
      <c r="A1948" s="42"/>
      <c r="B1948" s="42"/>
      <c r="C1948" s="42"/>
      <c r="D1948" s="42"/>
      <c r="E1948" s="42"/>
      <c r="F1948" s="42"/>
      <c r="G1948" s="42"/>
      <c r="H1948" s="42"/>
      <c r="I1948" s="42"/>
      <c r="J1948" s="42"/>
      <c r="K1948" s="42"/>
      <c r="L1948" s="42"/>
      <c r="M1948" s="42"/>
      <c r="N1948" s="42"/>
      <c r="O1948" s="42"/>
      <c r="P1948" s="42"/>
      <c r="Q1948" s="42"/>
      <c r="R1948" s="42"/>
      <c r="S1948" s="42"/>
      <c r="T1948" s="42"/>
      <c r="U1948" s="42"/>
      <c r="V1948" s="42"/>
      <c r="W1948" s="42"/>
      <c r="X1948" s="42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S1948" s="42"/>
      <c r="AT1948" s="42"/>
      <c r="AU1948" s="42"/>
      <c r="AV1948" s="42"/>
      <c r="AW1948" s="42"/>
      <c r="AX1948" s="42"/>
      <c r="AY1948" s="42"/>
      <c r="AZ1948" s="42"/>
      <c r="BA1948" s="42"/>
      <c r="BB1948" s="42"/>
      <c r="BC1948" s="42"/>
      <c r="BD1948" s="42"/>
      <c r="BE1948" s="42"/>
      <c r="BF1948" s="42"/>
      <c r="BG1948" s="42"/>
      <c r="BH1948" s="42"/>
      <c r="BI1948" s="42"/>
      <c r="BJ1948" s="42"/>
      <c r="BK1948" s="42"/>
      <c r="BL1948" s="42"/>
      <c r="BM1948" s="42"/>
      <c r="BN1948" s="42"/>
      <c r="BO1948" s="42"/>
      <c r="BP1948" s="42"/>
      <c r="BQ1948" s="42"/>
      <c r="BR1948" s="42"/>
      <c r="BS1948" s="42"/>
      <c r="BT1948" s="42"/>
      <c r="BU1948" s="42"/>
      <c r="BV1948" s="42"/>
      <c r="BW1948" s="42"/>
      <c r="BX1948" s="42"/>
      <c r="BY1948" s="42"/>
      <c r="BZ1948" s="42"/>
      <c r="CA1948" s="42"/>
      <c r="CB1948" s="42"/>
      <c r="CC1948" s="42"/>
      <c r="CD1948" s="42"/>
      <c r="CE1948" s="42"/>
      <c r="CF1948" s="42"/>
      <c r="CG1948" s="42"/>
      <c r="CH1948" s="42"/>
      <c r="CI1948" s="42"/>
      <c r="CJ1948" s="42"/>
      <c r="CK1948" s="42"/>
      <c r="CL1948" s="42"/>
      <c r="CM1948" s="42"/>
      <c r="CN1948" s="42"/>
      <c r="CO1948" s="42"/>
      <c r="CP1948" s="42"/>
      <c r="CQ1948" s="42"/>
      <c r="CR1948" s="42"/>
      <c r="CS1948" s="42"/>
      <c r="CT1948" s="42"/>
      <c r="CU1948" s="42"/>
      <c r="CV1948" s="42"/>
    </row>
    <row r="1949" spans="1:100" x14ac:dyDescent="0.45">
      <c r="A1949" s="42"/>
      <c r="B1949" s="42"/>
      <c r="C1949" s="42"/>
      <c r="D1949" s="42"/>
      <c r="E1949" s="42"/>
      <c r="F1949" s="42"/>
      <c r="G1949" s="42"/>
      <c r="H1949" s="42"/>
      <c r="I1949" s="42"/>
      <c r="J1949" s="42"/>
      <c r="K1949" s="42"/>
      <c r="L1949" s="42"/>
      <c r="M1949" s="42"/>
      <c r="N1949" s="42"/>
      <c r="O1949" s="42"/>
      <c r="P1949" s="42"/>
      <c r="Q1949" s="42"/>
      <c r="R1949" s="42"/>
      <c r="S1949" s="42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S1949" s="42"/>
      <c r="AT1949" s="42"/>
      <c r="AU1949" s="42"/>
      <c r="AV1949" s="42"/>
      <c r="AW1949" s="42"/>
      <c r="AX1949" s="42"/>
      <c r="AY1949" s="42"/>
      <c r="AZ1949" s="42"/>
      <c r="BA1949" s="42"/>
      <c r="BB1949" s="42"/>
      <c r="BC1949" s="42"/>
      <c r="BD1949" s="42"/>
      <c r="BE1949" s="42"/>
      <c r="BF1949" s="42"/>
      <c r="BG1949" s="42"/>
      <c r="BH1949" s="42"/>
      <c r="BI1949" s="42"/>
      <c r="BJ1949" s="42"/>
      <c r="BK1949" s="42"/>
      <c r="BL1949" s="42"/>
      <c r="BM1949" s="42"/>
      <c r="BN1949" s="42"/>
      <c r="BO1949" s="42"/>
      <c r="BP1949" s="42"/>
      <c r="BQ1949" s="42"/>
      <c r="BR1949" s="42"/>
      <c r="BS1949" s="42"/>
      <c r="BT1949" s="42"/>
      <c r="BU1949" s="42"/>
      <c r="BV1949" s="42"/>
      <c r="BW1949" s="42"/>
      <c r="BX1949" s="42"/>
      <c r="BY1949" s="42"/>
      <c r="BZ1949" s="42"/>
      <c r="CA1949" s="42"/>
      <c r="CB1949" s="42"/>
      <c r="CC1949" s="42"/>
      <c r="CD1949" s="42"/>
      <c r="CE1949" s="42"/>
      <c r="CF1949" s="42"/>
      <c r="CG1949" s="42"/>
      <c r="CH1949" s="42"/>
      <c r="CI1949" s="42"/>
      <c r="CJ1949" s="42"/>
      <c r="CK1949" s="42"/>
      <c r="CL1949" s="42"/>
      <c r="CM1949" s="42"/>
      <c r="CN1949" s="42"/>
      <c r="CO1949" s="42"/>
      <c r="CP1949" s="42"/>
      <c r="CQ1949" s="42"/>
      <c r="CR1949" s="42"/>
      <c r="CS1949" s="42"/>
      <c r="CT1949" s="42"/>
      <c r="CU1949" s="42"/>
      <c r="CV1949" s="42"/>
    </row>
    <row r="1950" spans="1:100" x14ac:dyDescent="0.45">
      <c r="A1950" s="42"/>
      <c r="B1950" s="42"/>
      <c r="C1950" s="42"/>
      <c r="D1950" s="42"/>
      <c r="E1950" s="42"/>
      <c r="F1950" s="42"/>
      <c r="G1950" s="42"/>
      <c r="H1950" s="42"/>
      <c r="I1950" s="42"/>
      <c r="J1950" s="42"/>
      <c r="K1950" s="42"/>
      <c r="L1950" s="42"/>
      <c r="M1950" s="42"/>
      <c r="N1950" s="42"/>
      <c r="O1950" s="42"/>
      <c r="P1950" s="42"/>
      <c r="Q1950" s="42"/>
      <c r="R1950" s="42"/>
      <c r="S1950" s="42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S1950" s="42"/>
      <c r="AT1950" s="42"/>
      <c r="AU1950" s="42"/>
      <c r="AV1950" s="42"/>
      <c r="AW1950" s="42"/>
      <c r="AX1950" s="42"/>
      <c r="AY1950" s="42"/>
      <c r="AZ1950" s="42"/>
      <c r="BA1950" s="42"/>
      <c r="BB1950" s="42"/>
      <c r="BC1950" s="42"/>
      <c r="BD1950" s="42"/>
      <c r="BE1950" s="42"/>
      <c r="BF1950" s="42"/>
      <c r="BG1950" s="42"/>
      <c r="BH1950" s="42"/>
      <c r="BI1950" s="42"/>
      <c r="BJ1950" s="42"/>
      <c r="BK1950" s="42"/>
      <c r="BL1950" s="42"/>
      <c r="BM1950" s="42"/>
      <c r="BN1950" s="42"/>
      <c r="BO1950" s="42"/>
      <c r="BP1950" s="42"/>
      <c r="BQ1950" s="42"/>
      <c r="BR1950" s="42"/>
      <c r="BS1950" s="42"/>
      <c r="BT1950" s="42"/>
      <c r="BU1950" s="42"/>
      <c r="BV1950" s="42"/>
      <c r="BW1950" s="42"/>
      <c r="BX1950" s="42"/>
      <c r="BY1950" s="42"/>
      <c r="BZ1950" s="42"/>
      <c r="CA1950" s="42"/>
      <c r="CB1950" s="42"/>
      <c r="CC1950" s="42"/>
      <c r="CD1950" s="42"/>
      <c r="CE1950" s="42"/>
      <c r="CF1950" s="42"/>
      <c r="CG1950" s="42"/>
      <c r="CH1950" s="42"/>
      <c r="CI1950" s="42"/>
      <c r="CJ1950" s="42"/>
      <c r="CK1950" s="42"/>
      <c r="CL1950" s="42"/>
      <c r="CM1950" s="42"/>
      <c r="CN1950" s="42"/>
      <c r="CO1950" s="42"/>
      <c r="CP1950" s="42"/>
      <c r="CQ1950" s="42"/>
      <c r="CR1950" s="42"/>
      <c r="CS1950" s="42"/>
      <c r="CT1950" s="42"/>
      <c r="CU1950" s="42"/>
      <c r="CV1950" s="42"/>
    </row>
    <row r="1951" spans="1:100" x14ac:dyDescent="0.45">
      <c r="A1951" s="42"/>
      <c r="B1951" s="42"/>
      <c r="C1951" s="42"/>
      <c r="D1951" s="42"/>
      <c r="E1951" s="42"/>
      <c r="F1951" s="42"/>
      <c r="G1951" s="42"/>
      <c r="H1951" s="42"/>
      <c r="I1951" s="42"/>
      <c r="J1951" s="42"/>
      <c r="K1951" s="42"/>
      <c r="L1951" s="42"/>
      <c r="M1951" s="42"/>
      <c r="N1951" s="42"/>
      <c r="O1951" s="42"/>
      <c r="P1951" s="42"/>
      <c r="Q1951" s="42"/>
      <c r="R1951" s="42"/>
      <c r="S1951" s="42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S1951" s="42"/>
      <c r="AT1951" s="42"/>
      <c r="AU1951" s="42"/>
      <c r="AV1951" s="42"/>
      <c r="AW1951" s="42"/>
      <c r="AX1951" s="42"/>
      <c r="AY1951" s="42"/>
      <c r="AZ1951" s="42"/>
      <c r="BA1951" s="42"/>
      <c r="BB1951" s="42"/>
      <c r="BC1951" s="42"/>
      <c r="BD1951" s="42"/>
      <c r="BE1951" s="42"/>
      <c r="BF1951" s="42"/>
      <c r="BG1951" s="42"/>
      <c r="BH1951" s="42"/>
      <c r="BI1951" s="42"/>
      <c r="BJ1951" s="42"/>
      <c r="BK1951" s="42"/>
      <c r="BL1951" s="42"/>
      <c r="BM1951" s="42"/>
      <c r="BN1951" s="42"/>
      <c r="BO1951" s="42"/>
      <c r="BP1951" s="42"/>
      <c r="BQ1951" s="42"/>
      <c r="BR1951" s="42"/>
      <c r="BS1951" s="42"/>
      <c r="BT1951" s="42"/>
      <c r="BU1951" s="42"/>
      <c r="BV1951" s="42"/>
      <c r="BW1951" s="42"/>
      <c r="BX1951" s="42"/>
      <c r="BY1951" s="42"/>
      <c r="BZ1951" s="42"/>
      <c r="CA1951" s="42"/>
      <c r="CB1951" s="42"/>
      <c r="CC1951" s="42"/>
      <c r="CD1951" s="42"/>
      <c r="CE1951" s="42"/>
      <c r="CF1951" s="42"/>
      <c r="CG1951" s="42"/>
      <c r="CH1951" s="42"/>
      <c r="CI1951" s="42"/>
      <c r="CJ1951" s="42"/>
      <c r="CK1951" s="42"/>
      <c r="CL1951" s="42"/>
      <c r="CM1951" s="42"/>
      <c r="CN1951" s="42"/>
      <c r="CO1951" s="42"/>
      <c r="CP1951" s="42"/>
      <c r="CQ1951" s="42"/>
      <c r="CR1951" s="42"/>
      <c r="CS1951" s="42"/>
      <c r="CT1951" s="42"/>
      <c r="CU1951" s="42"/>
      <c r="CV1951" s="42"/>
    </row>
    <row r="1952" spans="1:100" x14ac:dyDescent="0.45">
      <c r="A1952" s="42"/>
      <c r="B1952" s="42"/>
      <c r="C1952" s="42"/>
      <c r="D1952" s="42"/>
      <c r="E1952" s="42"/>
      <c r="F1952" s="42"/>
      <c r="G1952" s="42"/>
      <c r="H1952" s="42"/>
      <c r="I1952" s="42"/>
      <c r="J1952" s="42"/>
      <c r="K1952" s="42"/>
      <c r="L1952" s="42"/>
      <c r="M1952" s="42"/>
      <c r="N1952" s="42"/>
      <c r="O1952" s="42"/>
      <c r="P1952" s="42"/>
      <c r="Q1952" s="42"/>
      <c r="R1952" s="42"/>
      <c r="S1952" s="42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S1952" s="42"/>
      <c r="AT1952" s="42"/>
      <c r="AU1952" s="42"/>
      <c r="AV1952" s="42"/>
      <c r="AW1952" s="42"/>
      <c r="AX1952" s="42"/>
      <c r="AY1952" s="42"/>
      <c r="AZ1952" s="42"/>
      <c r="BA1952" s="42"/>
      <c r="BB1952" s="42"/>
      <c r="BC1952" s="42"/>
      <c r="BD1952" s="42"/>
      <c r="BE1952" s="42"/>
      <c r="BF1952" s="42"/>
      <c r="BG1952" s="42"/>
      <c r="BH1952" s="42"/>
      <c r="BI1952" s="42"/>
      <c r="BJ1952" s="42"/>
      <c r="BK1952" s="42"/>
      <c r="BL1952" s="42"/>
      <c r="BM1952" s="42"/>
      <c r="BN1952" s="42"/>
      <c r="BO1952" s="42"/>
      <c r="BP1952" s="42"/>
      <c r="BQ1952" s="42"/>
      <c r="BR1952" s="42"/>
      <c r="BS1952" s="42"/>
      <c r="BT1952" s="42"/>
      <c r="BU1952" s="42"/>
      <c r="BV1952" s="42"/>
      <c r="BW1952" s="42"/>
      <c r="BX1952" s="42"/>
      <c r="BY1952" s="42"/>
      <c r="BZ1952" s="42"/>
      <c r="CA1952" s="42"/>
      <c r="CB1952" s="42"/>
      <c r="CC1952" s="42"/>
      <c r="CD1952" s="42"/>
      <c r="CE1952" s="42"/>
      <c r="CF1952" s="42"/>
      <c r="CG1952" s="42"/>
      <c r="CH1952" s="42"/>
      <c r="CI1952" s="42"/>
      <c r="CJ1952" s="42"/>
      <c r="CK1952" s="42"/>
      <c r="CL1952" s="42"/>
      <c r="CM1952" s="42"/>
      <c r="CN1952" s="42"/>
      <c r="CO1952" s="42"/>
      <c r="CP1952" s="42"/>
      <c r="CQ1952" s="42"/>
      <c r="CR1952" s="42"/>
      <c r="CS1952" s="42"/>
      <c r="CT1952" s="42"/>
      <c r="CU1952" s="42"/>
      <c r="CV1952" s="42"/>
    </row>
    <row r="1953" spans="1:100" x14ac:dyDescent="0.45">
      <c r="A1953" s="42"/>
      <c r="B1953" s="42"/>
      <c r="C1953" s="42"/>
      <c r="D1953" s="42"/>
      <c r="E1953" s="42"/>
      <c r="F1953" s="42"/>
      <c r="G1953" s="42"/>
      <c r="H1953" s="42"/>
      <c r="I1953" s="42"/>
      <c r="J1953" s="42"/>
      <c r="K1953" s="42"/>
      <c r="L1953" s="42"/>
      <c r="M1953" s="42"/>
      <c r="N1953" s="42"/>
      <c r="O1953" s="42"/>
      <c r="P1953" s="42"/>
      <c r="Q1953" s="42"/>
      <c r="R1953" s="42"/>
      <c r="S1953" s="42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S1953" s="42"/>
      <c r="AT1953" s="42"/>
      <c r="AU1953" s="42"/>
      <c r="AV1953" s="42"/>
      <c r="AW1953" s="42"/>
      <c r="AX1953" s="42"/>
      <c r="AY1953" s="42"/>
      <c r="AZ1953" s="42"/>
      <c r="BA1953" s="42"/>
      <c r="BB1953" s="42"/>
      <c r="BC1953" s="42"/>
      <c r="BD1953" s="42"/>
      <c r="BE1953" s="42"/>
      <c r="BF1953" s="42"/>
      <c r="BG1953" s="42"/>
      <c r="BH1953" s="42"/>
      <c r="BI1953" s="42"/>
      <c r="BJ1953" s="42"/>
      <c r="BK1953" s="42"/>
      <c r="BL1953" s="42"/>
      <c r="BM1953" s="42"/>
      <c r="BN1953" s="42"/>
      <c r="BO1953" s="42"/>
      <c r="BP1953" s="42"/>
      <c r="BQ1953" s="42"/>
      <c r="BR1953" s="42"/>
      <c r="BS1953" s="42"/>
      <c r="BT1953" s="42"/>
      <c r="BU1953" s="42"/>
      <c r="BV1953" s="42"/>
      <c r="BW1953" s="42"/>
      <c r="BX1953" s="42"/>
      <c r="BY1953" s="42"/>
      <c r="BZ1953" s="42"/>
      <c r="CA1953" s="42"/>
      <c r="CB1953" s="42"/>
      <c r="CC1953" s="42"/>
      <c r="CD1953" s="42"/>
      <c r="CE1953" s="42"/>
      <c r="CF1953" s="42"/>
      <c r="CG1953" s="42"/>
      <c r="CH1953" s="42"/>
      <c r="CI1953" s="42"/>
      <c r="CJ1953" s="42"/>
      <c r="CK1953" s="42"/>
      <c r="CL1953" s="42"/>
      <c r="CM1953" s="42"/>
      <c r="CN1953" s="42"/>
      <c r="CO1953" s="42"/>
      <c r="CP1953" s="42"/>
      <c r="CQ1953" s="42"/>
      <c r="CR1953" s="42"/>
      <c r="CS1953" s="42"/>
      <c r="CT1953" s="42"/>
      <c r="CU1953" s="42"/>
      <c r="CV1953" s="42"/>
    </row>
    <row r="1954" spans="1:100" x14ac:dyDescent="0.45">
      <c r="A1954" s="42"/>
      <c r="B1954" s="42"/>
      <c r="C1954" s="42"/>
      <c r="D1954" s="42"/>
      <c r="E1954" s="42"/>
      <c r="F1954" s="42"/>
      <c r="G1954" s="42"/>
      <c r="H1954" s="42"/>
      <c r="I1954" s="42"/>
      <c r="J1954" s="42"/>
      <c r="K1954" s="42"/>
      <c r="L1954" s="42"/>
      <c r="M1954" s="42"/>
      <c r="N1954" s="42"/>
      <c r="O1954" s="42"/>
      <c r="P1954" s="42"/>
      <c r="Q1954" s="42"/>
      <c r="R1954" s="42"/>
      <c r="S1954" s="42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S1954" s="42"/>
      <c r="AT1954" s="42"/>
      <c r="AU1954" s="42"/>
      <c r="AV1954" s="42"/>
      <c r="AW1954" s="42"/>
      <c r="AX1954" s="42"/>
      <c r="AY1954" s="42"/>
      <c r="AZ1954" s="42"/>
      <c r="BA1954" s="42"/>
      <c r="BB1954" s="42"/>
      <c r="BC1954" s="42"/>
      <c r="BD1954" s="42"/>
      <c r="BE1954" s="42"/>
      <c r="BF1954" s="42"/>
      <c r="BG1954" s="42"/>
      <c r="BH1954" s="42"/>
      <c r="BI1954" s="42"/>
      <c r="BJ1954" s="42"/>
      <c r="BK1954" s="42"/>
      <c r="BL1954" s="42"/>
      <c r="BM1954" s="42"/>
      <c r="BN1954" s="42"/>
      <c r="BO1954" s="42"/>
      <c r="BP1954" s="42"/>
      <c r="BQ1954" s="42"/>
      <c r="BR1954" s="42"/>
      <c r="BS1954" s="42"/>
      <c r="BT1954" s="42"/>
      <c r="BU1954" s="42"/>
      <c r="BV1954" s="42"/>
      <c r="BW1954" s="42"/>
      <c r="BX1954" s="42"/>
      <c r="BY1954" s="42"/>
      <c r="BZ1954" s="42"/>
      <c r="CA1954" s="42"/>
      <c r="CB1954" s="42"/>
      <c r="CC1954" s="42"/>
      <c r="CD1954" s="42"/>
      <c r="CE1954" s="42"/>
      <c r="CF1954" s="42"/>
      <c r="CG1954" s="42"/>
      <c r="CH1954" s="42"/>
      <c r="CI1954" s="42"/>
      <c r="CJ1954" s="42"/>
      <c r="CK1954" s="42"/>
      <c r="CL1954" s="42"/>
      <c r="CM1954" s="42"/>
      <c r="CN1954" s="42"/>
      <c r="CO1954" s="42"/>
      <c r="CP1954" s="42"/>
      <c r="CQ1954" s="42"/>
      <c r="CR1954" s="42"/>
      <c r="CS1954" s="42"/>
      <c r="CT1954" s="42"/>
      <c r="CU1954" s="42"/>
      <c r="CV1954" s="42"/>
    </row>
    <row r="1955" spans="1:100" x14ac:dyDescent="0.45">
      <c r="A1955" s="42"/>
      <c r="B1955" s="42"/>
      <c r="C1955" s="42"/>
      <c r="D1955" s="42"/>
      <c r="E1955" s="42"/>
      <c r="F1955" s="42"/>
      <c r="G1955" s="42"/>
      <c r="H1955" s="42"/>
      <c r="I1955" s="42"/>
      <c r="J1955" s="42"/>
      <c r="K1955" s="42"/>
      <c r="L1955" s="42"/>
      <c r="M1955" s="42"/>
      <c r="N1955" s="42"/>
      <c r="O1955" s="42"/>
      <c r="P1955" s="42"/>
      <c r="Q1955" s="42"/>
      <c r="R1955" s="42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S1955" s="42"/>
      <c r="AT1955" s="42"/>
      <c r="AU1955" s="42"/>
      <c r="AV1955" s="42"/>
      <c r="AW1955" s="42"/>
      <c r="AX1955" s="42"/>
      <c r="AY1955" s="42"/>
      <c r="AZ1955" s="42"/>
      <c r="BA1955" s="42"/>
      <c r="BB1955" s="42"/>
      <c r="BC1955" s="42"/>
      <c r="BD1955" s="42"/>
      <c r="BE1955" s="42"/>
      <c r="BF1955" s="42"/>
      <c r="BG1955" s="42"/>
      <c r="BH1955" s="42"/>
      <c r="BI1955" s="42"/>
      <c r="BJ1955" s="42"/>
      <c r="BK1955" s="42"/>
      <c r="BL1955" s="42"/>
      <c r="BM1955" s="42"/>
      <c r="BN1955" s="42"/>
      <c r="BO1955" s="42"/>
      <c r="BP1955" s="42"/>
      <c r="BQ1955" s="42"/>
      <c r="BR1955" s="42"/>
      <c r="BS1955" s="42"/>
      <c r="BT1955" s="42"/>
      <c r="BU1955" s="42"/>
      <c r="BV1955" s="42"/>
      <c r="BW1955" s="42"/>
      <c r="BX1955" s="42"/>
      <c r="BY1955" s="42"/>
      <c r="BZ1955" s="42"/>
      <c r="CA1955" s="42"/>
      <c r="CB1955" s="42"/>
      <c r="CC1955" s="42"/>
      <c r="CD1955" s="42"/>
      <c r="CE1955" s="42"/>
      <c r="CF1955" s="42"/>
      <c r="CG1955" s="42"/>
      <c r="CH1955" s="42"/>
      <c r="CI1955" s="42"/>
      <c r="CJ1955" s="42"/>
      <c r="CK1955" s="42"/>
      <c r="CL1955" s="42"/>
      <c r="CM1955" s="42"/>
      <c r="CN1955" s="42"/>
      <c r="CO1955" s="42"/>
      <c r="CP1955" s="42"/>
      <c r="CQ1955" s="42"/>
      <c r="CR1955" s="42"/>
      <c r="CS1955" s="42"/>
      <c r="CT1955" s="42"/>
      <c r="CU1955" s="42"/>
      <c r="CV1955" s="42"/>
    </row>
    <row r="1956" spans="1:100" x14ac:dyDescent="0.45">
      <c r="A1956" s="42"/>
      <c r="B1956" s="42"/>
      <c r="C1956" s="42"/>
      <c r="D1956" s="42"/>
      <c r="E1956" s="42"/>
      <c r="F1956" s="42"/>
      <c r="G1956" s="42"/>
      <c r="H1956" s="42"/>
      <c r="I1956" s="42"/>
      <c r="J1956" s="42"/>
      <c r="K1956" s="42"/>
      <c r="L1956" s="42"/>
      <c r="M1956" s="42"/>
      <c r="N1956" s="42"/>
      <c r="O1956" s="42"/>
      <c r="P1956" s="42"/>
      <c r="Q1956" s="42"/>
      <c r="R1956" s="42"/>
      <c r="S1956" s="42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S1956" s="42"/>
      <c r="AT1956" s="42"/>
      <c r="AU1956" s="42"/>
      <c r="AV1956" s="42"/>
      <c r="AW1956" s="42"/>
      <c r="AX1956" s="42"/>
      <c r="AY1956" s="42"/>
      <c r="AZ1956" s="42"/>
      <c r="BA1956" s="42"/>
      <c r="BB1956" s="42"/>
      <c r="BC1956" s="42"/>
      <c r="BD1956" s="42"/>
      <c r="BE1956" s="42"/>
      <c r="BF1956" s="42"/>
      <c r="BG1956" s="42"/>
      <c r="BH1956" s="42"/>
      <c r="BI1956" s="42"/>
      <c r="BJ1956" s="42"/>
      <c r="BK1956" s="42"/>
      <c r="BL1956" s="42"/>
      <c r="BM1956" s="42"/>
      <c r="BN1956" s="42"/>
      <c r="BO1956" s="42"/>
      <c r="BP1956" s="42"/>
      <c r="BQ1956" s="42"/>
      <c r="BR1956" s="42"/>
      <c r="BS1956" s="42"/>
      <c r="BT1956" s="42"/>
      <c r="BU1956" s="42"/>
      <c r="BV1956" s="42"/>
      <c r="BW1956" s="42"/>
      <c r="BX1956" s="42"/>
      <c r="BY1956" s="42"/>
      <c r="BZ1956" s="42"/>
      <c r="CA1956" s="42"/>
      <c r="CB1956" s="42"/>
      <c r="CC1956" s="42"/>
      <c r="CD1956" s="42"/>
      <c r="CE1956" s="42"/>
      <c r="CF1956" s="42"/>
      <c r="CG1956" s="42"/>
      <c r="CH1956" s="42"/>
      <c r="CI1956" s="42"/>
      <c r="CJ1956" s="42"/>
      <c r="CK1956" s="42"/>
      <c r="CL1956" s="42"/>
      <c r="CM1956" s="42"/>
      <c r="CN1956" s="42"/>
      <c r="CO1956" s="42"/>
      <c r="CP1956" s="42"/>
      <c r="CQ1956" s="42"/>
      <c r="CR1956" s="42"/>
      <c r="CS1956" s="42"/>
      <c r="CT1956" s="42"/>
      <c r="CU1956" s="42"/>
      <c r="CV1956" s="42"/>
    </row>
    <row r="1957" spans="1:100" x14ac:dyDescent="0.45">
      <c r="A1957" s="42"/>
      <c r="B1957" s="42"/>
      <c r="C1957" s="42"/>
      <c r="D1957" s="42"/>
      <c r="E1957" s="42"/>
      <c r="F1957" s="42"/>
      <c r="G1957" s="42"/>
      <c r="H1957" s="42"/>
      <c r="I1957" s="42"/>
      <c r="J1957" s="42"/>
      <c r="K1957" s="42"/>
      <c r="L1957" s="42"/>
      <c r="M1957" s="42"/>
      <c r="N1957" s="42"/>
      <c r="O1957" s="42"/>
      <c r="P1957" s="42"/>
      <c r="Q1957" s="42"/>
      <c r="R1957" s="42"/>
      <c r="S1957" s="42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S1957" s="42"/>
      <c r="AT1957" s="42"/>
      <c r="AU1957" s="42"/>
      <c r="AV1957" s="42"/>
      <c r="AW1957" s="42"/>
      <c r="AX1957" s="42"/>
      <c r="AY1957" s="42"/>
      <c r="AZ1957" s="42"/>
      <c r="BA1957" s="42"/>
      <c r="BB1957" s="42"/>
      <c r="BC1957" s="42"/>
      <c r="BD1957" s="42"/>
      <c r="BE1957" s="42"/>
      <c r="BF1957" s="42"/>
      <c r="BG1957" s="42"/>
      <c r="BH1957" s="42"/>
      <c r="BI1957" s="42"/>
      <c r="BJ1957" s="42"/>
      <c r="BK1957" s="42"/>
      <c r="BL1957" s="42"/>
      <c r="BM1957" s="42"/>
      <c r="BN1957" s="42"/>
      <c r="BO1957" s="42"/>
      <c r="BP1957" s="42"/>
      <c r="BQ1957" s="42"/>
      <c r="BR1957" s="42"/>
      <c r="BS1957" s="42"/>
      <c r="BT1957" s="42"/>
      <c r="BU1957" s="42"/>
      <c r="BV1957" s="42"/>
      <c r="BW1957" s="42"/>
      <c r="BX1957" s="42"/>
      <c r="BY1957" s="42"/>
      <c r="BZ1957" s="42"/>
      <c r="CA1957" s="42"/>
      <c r="CB1957" s="42"/>
      <c r="CC1957" s="42"/>
      <c r="CD1957" s="42"/>
      <c r="CE1957" s="42"/>
      <c r="CF1957" s="42"/>
      <c r="CG1957" s="42"/>
      <c r="CH1957" s="42"/>
      <c r="CI1957" s="42"/>
      <c r="CJ1957" s="42"/>
      <c r="CK1957" s="42"/>
      <c r="CL1957" s="42"/>
      <c r="CM1957" s="42"/>
      <c r="CN1957" s="42"/>
      <c r="CO1957" s="42"/>
      <c r="CP1957" s="42"/>
      <c r="CQ1957" s="42"/>
      <c r="CR1957" s="42"/>
      <c r="CS1957" s="42"/>
      <c r="CT1957" s="42"/>
      <c r="CU1957" s="42"/>
      <c r="CV1957" s="42"/>
    </row>
    <row r="1958" spans="1:100" x14ac:dyDescent="0.45">
      <c r="A1958" s="42"/>
      <c r="B1958" s="42"/>
      <c r="C1958" s="42"/>
      <c r="D1958" s="42"/>
      <c r="E1958" s="42"/>
      <c r="F1958" s="42"/>
      <c r="G1958" s="42"/>
      <c r="H1958" s="42"/>
      <c r="I1958" s="42"/>
      <c r="J1958" s="42"/>
      <c r="K1958" s="42"/>
      <c r="L1958" s="42"/>
      <c r="M1958" s="42"/>
      <c r="N1958" s="42"/>
      <c r="O1958" s="42"/>
      <c r="P1958" s="42"/>
      <c r="Q1958" s="42"/>
      <c r="R1958" s="42"/>
      <c r="S1958" s="42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S1958" s="42"/>
      <c r="AT1958" s="42"/>
      <c r="AU1958" s="42"/>
      <c r="AV1958" s="42"/>
      <c r="AW1958" s="42"/>
      <c r="AX1958" s="42"/>
      <c r="AY1958" s="42"/>
      <c r="AZ1958" s="42"/>
      <c r="BA1958" s="42"/>
      <c r="BB1958" s="42"/>
      <c r="BC1958" s="42"/>
      <c r="BD1958" s="42"/>
      <c r="BE1958" s="42"/>
      <c r="BF1958" s="42"/>
      <c r="BG1958" s="42"/>
      <c r="BH1958" s="42"/>
      <c r="BI1958" s="42"/>
      <c r="BJ1958" s="42"/>
      <c r="BK1958" s="42"/>
      <c r="BL1958" s="42"/>
      <c r="BM1958" s="42"/>
      <c r="BN1958" s="42"/>
      <c r="BO1958" s="42"/>
      <c r="BP1958" s="42"/>
      <c r="BQ1958" s="42"/>
      <c r="BR1958" s="42"/>
      <c r="BS1958" s="42"/>
      <c r="BT1958" s="42"/>
      <c r="BU1958" s="42"/>
      <c r="BV1958" s="42"/>
      <c r="BW1958" s="42"/>
      <c r="BX1958" s="42"/>
      <c r="BY1958" s="42"/>
      <c r="BZ1958" s="42"/>
      <c r="CA1958" s="42"/>
      <c r="CB1958" s="42"/>
      <c r="CC1958" s="42"/>
      <c r="CD1958" s="42"/>
      <c r="CE1958" s="42"/>
      <c r="CF1958" s="42"/>
      <c r="CG1958" s="42"/>
      <c r="CH1958" s="42"/>
      <c r="CI1958" s="42"/>
      <c r="CJ1958" s="42"/>
      <c r="CK1958" s="42"/>
      <c r="CL1958" s="42"/>
      <c r="CM1958" s="42"/>
      <c r="CN1958" s="42"/>
      <c r="CO1958" s="42"/>
      <c r="CP1958" s="42"/>
      <c r="CQ1958" s="42"/>
      <c r="CR1958" s="42"/>
      <c r="CS1958" s="42"/>
      <c r="CT1958" s="42"/>
      <c r="CU1958" s="42"/>
      <c r="CV1958" s="42"/>
    </row>
    <row r="1959" spans="1:100" x14ac:dyDescent="0.45">
      <c r="A1959" s="42"/>
      <c r="B1959" s="42"/>
      <c r="C1959" s="42"/>
      <c r="D1959" s="42"/>
      <c r="E1959" s="42"/>
      <c r="F1959" s="42"/>
      <c r="G1959" s="42"/>
      <c r="H1959" s="42"/>
      <c r="I1959" s="42"/>
      <c r="J1959" s="42"/>
      <c r="K1959" s="42"/>
      <c r="L1959" s="42"/>
      <c r="M1959" s="42"/>
      <c r="N1959" s="42"/>
      <c r="O1959" s="42"/>
      <c r="P1959" s="42"/>
      <c r="Q1959" s="42"/>
      <c r="R1959" s="42"/>
      <c r="S1959" s="42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S1959" s="42"/>
      <c r="AT1959" s="42"/>
      <c r="AU1959" s="42"/>
      <c r="AV1959" s="42"/>
      <c r="AW1959" s="42"/>
      <c r="AX1959" s="42"/>
      <c r="AY1959" s="42"/>
      <c r="AZ1959" s="42"/>
      <c r="BA1959" s="42"/>
      <c r="BB1959" s="42"/>
      <c r="BC1959" s="42"/>
      <c r="BD1959" s="42"/>
      <c r="BE1959" s="42"/>
      <c r="BF1959" s="42"/>
      <c r="BG1959" s="42"/>
      <c r="BH1959" s="42"/>
      <c r="BI1959" s="42"/>
      <c r="BJ1959" s="42"/>
      <c r="BK1959" s="42"/>
      <c r="BL1959" s="42"/>
      <c r="BM1959" s="42"/>
      <c r="BN1959" s="42"/>
      <c r="BO1959" s="42"/>
      <c r="BP1959" s="42"/>
      <c r="BQ1959" s="42"/>
      <c r="BR1959" s="42"/>
      <c r="BS1959" s="42"/>
      <c r="BT1959" s="42"/>
      <c r="BU1959" s="42"/>
      <c r="BV1959" s="42"/>
      <c r="BW1959" s="42"/>
      <c r="BX1959" s="42"/>
      <c r="BY1959" s="42"/>
      <c r="BZ1959" s="42"/>
      <c r="CA1959" s="42"/>
      <c r="CB1959" s="42"/>
      <c r="CC1959" s="42"/>
      <c r="CD1959" s="42"/>
      <c r="CE1959" s="42"/>
      <c r="CF1959" s="42"/>
      <c r="CG1959" s="42"/>
      <c r="CH1959" s="42"/>
      <c r="CI1959" s="42"/>
      <c r="CJ1959" s="42"/>
      <c r="CK1959" s="42"/>
      <c r="CL1959" s="42"/>
      <c r="CM1959" s="42"/>
      <c r="CN1959" s="42"/>
      <c r="CO1959" s="42"/>
      <c r="CP1959" s="42"/>
      <c r="CQ1959" s="42"/>
      <c r="CR1959" s="42"/>
      <c r="CS1959" s="42"/>
      <c r="CT1959" s="42"/>
      <c r="CU1959" s="42"/>
      <c r="CV1959" s="42"/>
    </row>
    <row r="1960" spans="1:100" x14ac:dyDescent="0.45">
      <c r="A1960" s="42"/>
      <c r="B1960" s="42"/>
      <c r="C1960" s="42"/>
      <c r="D1960" s="42"/>
      <c r="E1960" s="42"/>
      <c r="F1960" s="42"/>
      <c r="G1960" s="42"/>
      <c r="H1960" s="42"/>
      <c r="I1960" s="42"/>
      <c r="J1960" s="42"/>
      <c r="K1960" s="42"/>
      <c r="L1960" s="42"/>
      <c r="M1960" s="42"/>
      <c r="N1960" s="42"/>
      <c r="O1960" s="42"/>
      <c r="P1960" s="42"/>
      <c r="Q1960" s="42"/>
      <c r="R1960" s="42"/>
      <c r="S1960" s="42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S1960" s="42"/>
      <c r="AT1960" s="42"/>
      <c r="AU1960" s="42"/>
      <c r="AV1960" s="42"/>
      <c r="AW1960" s="42"/>
      <c r="AX1960" s="42"/>
      <c r="AY1960" s="42"/>
      <c r="AZ1960" s="42"/>
      <c r="BA1960" s="42"/>
      <c r="BB1960" s="42"/>
      <c r="BC1960" s="42"/>
      <c r="BD1960" s="42"/>
      <c r="BE1960" s="42"/>
      <c r="BF1960" s="42"/>
      <c r="BG1960" s="42"/>
      <c r="BH1960" s="42"/>
      <c r="BI1960" s="42"/>
      <c r="BJ1960" s="42"/>
      <c r="BK1960" s="42"/>
      <c r="BL1960" s="42"/>
      <c r="BM1960" s="42"/>
      <c r="BN1960" s="42"/>
      <c r="BO1960" s="42"/>
      <c r="BP1960" s="42"/>
      <c r="BQ1960" s="42"/>
      <c r="BR1960" s="42"/>
      <c r="BS1960" s="42"/>
      <c r="BT1960" s="42"/>
      <c r="BU1960" s="42"/>
      <c r="BV1960" s="42"/>
      <c r="BW1960" s="42"/>
      <c r="BX1960" s="42"/>
      <c r="BY1960" s="42"/>
      <c r="BZ1960" s="42"/>
      <c r="CA1960" s="42"/>
      <c r="CB1960" s="42"/>
      <c r="CC1960" s="42"/>
      <c r="CD1960" s="42"/>
      <c r="CE1960" s="42"/>
      <c r="CF1960" s="42"/>
      <c r="CG1960" s="42"/>
      <c r="CH1960" s="42"/>
      <c r="CI1960" s="42"/>
      <c r="CJ1960" s="42"/>
      <c r="CK1960" s="42"/>
      <c r="CL1960" s="42"/>
      <c r="CM1960" s="42"/>
      <c r="CN1960" s="42"/>
      <c r="CO1960" s="42"/>
      <c r="CP1960" s="42"/>
      <c r="CQ1960" s="42"/>
      <c r="CR1960" s="42"/>
      <c r="CS1960" s="42"/>
      <c r="CT1960" s="42"/>
      <c r="CU1960" s="42"/>
      <c r="CV1960" s="42"/>
    </row>
    <row r="1961" spans="1:100" x14ac:dyDescent="0.45">
      <c r="A1961" s="42"/>
      <c r="B1961" s="42"/>
      <c r="C1961" s="42"/>
      <c r="D1961" s="42"/>
      <c r="E1961" s="42"/>
      <c r="F1961" s="42"/>
      <c r="G1961" s="42"/>
      <c r="H1961" s="42"/>
      <c r="I1961" s="42"/>
      <c r="J1961" s="42"/>
      <c r="K1961" s="42"/>
      <c r="L1961" s="42"/>
      <c r="M1961" s="42"/>
      <c r="N1961" s="42"/>
      <c r="O1961" s="42"/>
      <c r="P1961" s="42"/>
      <c r="Q1961" s="42"/>
      <c r="R1961" s="42"/>
      <c r="S1961" s="42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S1961" s="42"/>
      <c r="AT1961" s="42"/>
      <c r="AU1961" s="42"/>
      <c r="AV1961" s="42"/>
      <c r="AW1961" s="42"/>
      <c r="AX1961" s="42"/>
      <c r="AY1961" s="42"/>
      <c r="AZ1961" s="42"/>
      <c r="BA1961" s="42"/>
      <c r="BB1961" s="42"/>
      <c r="BC1961" s="42"/>
      <c r="BD1961" s="42"/>
      <c r="BE1961" s="42"/>
      <c r="BF1961" s="42"/>
      <c r="BG1961" s="42"/>
      <c r="BH1961" s="42"/>
      <c r="BI1961" s="42"/>
      <c r="BJ1961" s="42"/>
      <c r="BK1961" s="42"/>
      <c r="BL1961" s="42"/>
      <c r="BM1961" s="42"/>
      <c r="BN1961" s="42"/>
      <c r="BO1961" s="42"/>
      <c r="BP1961" s="42"/>
      <c r="BQ1961" s="42"/>
      <c r="BR1961" s="42"/>
      <c r="BS1961" s="42"/>
      <c r="BT1961" s="42"/>
      <c r="BU1961" s="42"/>
      <c r="BV1961" s="42"/>
      <c r="BW1961" s="42"/>
      <c r="BX1961" s="42"/>
      <c r="BY1961" s="42"/>
      <c r="BZ1961" s="42"/>
      <c r="CA1961" s="42"/>
      <c r="CB1961" s="42"/>
      <c r="CC1961" s="42"/>
      <c r="CD1961" s="42"/>
      <c r="CE1961" s="42"/>
      <c r="CF1961" s="42"/>
      <c r="CG1961" s="42"/>
      <c r="CH1961" s="42"/>
      <c r="CI1961" s="42"/>
      <c r="CJ1961" s="42"/>
      <c r="CK1961" s="42"/>
      <c r="CL1961" s="42"/>
      <c r="CM1961" s="42"/>
      <c r="CN1961" s="42"/>
      <c r="CO1961" s="42"/>
      <c r="CP1961" s="42"/>
      <c r="CQ1961" s="42"/>
      <c r="CR1961" s="42"/>
      <c r="CS1961" s="42"/>
      <c r="CT1961" s="42"/>
      <c r="CU1961" s="42"/>
      <c r="CV1961" s="42"/>
    </row>
    <row r="1962" spans="1:100" x14ac:dyDescent="0.45">
      <c r="A1962" s="42"/>
      <c r="B1962" s="42"/>
      <c r="C1962" s="42"/>
      <c r="D1962" s="42"/>
      <c r="E1962" s="42"/>
      <c r="F1962" s="42"/>
      <c r="G1962" s="42"/>
      <c r="H1962" s="42"/>
      <c r="I1962" s="42"/>
      <c r="J1962" s="42"/>
      <c r="K1962" s="42"/>
      <c r="L1962" s="42"/>
      <c r="M1962" s="42"/>
      <c r="N1962" s="42"/>
      <c r="O1962" s="42"/>
      <c r="P1962" s="42"/>
      <c r="Q1962" s="42"/>
      <c r="R1962" s="42"/>
      <c r="S1962" s="42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S1962" s="42"/>
      <c r="AT1962" s="42"/>
      <c r="AU1962" s="42"/>
      <c r="AV1962" s="42"/>
      <c r="AW1962" s="42"/>
      <c r="AX1962" s="42"/>
      <c r="AY1962" s="42"/>
      <c r="AZ1962" s="42"/>
      <c r="BA1962" s="42"/>
      <c r="BB1962" s="42"/>
      <c r="BC1962" s="42"/>
      <c r="BD1962" s="42"/>
      <c r="BE1962" s="42"/>
      <c r="BF1962" s="42"/>
      <c r="BG1962" s="42"/>
      <c r="BH1962" s="42"/>
      <c r="BI1962" s="42"/>
      <c r="BJ1962" s="42"/>
      <c r="BK1962" s="42"/>
      <c r="BL1962" s="42"/>
      <c r="BM1962" s="42"/>
      <c r="BN1962" s="42"/>
      <c r="BO1962" s="42"/>
      <c r="BP1962" s="42"/>
      <c r="BQ1962" s="42"/>
      <c r="BR1962" s="42"/>
      <c r="BS1962" s="42"/>
      <c r="BT1962" s="42"/>
      <c r="BU1962" s="42"/>
      <c r="BV1962" s="42"/>
      <c r="BW1962" s="42"/>
      <c r="BX1962" s="42"/>
      <c r="BY1962" s="42"/>
      <c r="BZ1962" s="42"/>
      <c r="CA1962" s="42"/>
      <c r="CB1962" s="42"/>
      <c r="CC1962" s="42"/>
      <c r="CD1962" s="42"/>
      <c r="CE1962" s="42"/>
      <c r="CF1962" s="42"/>
      <c r="CG1962" s="42"/>
      <c r="CH1962" s="42"/>
      <c r="CI1962" s="42"/>
      <c r="CJ1962" s="42"/>
      <c r="CK1962" s="42"/>
      <c r="CL1962" s="42"/>
      <c r="CM1962" s="42"/>
      <c r="CN1962" s="42"/>
      <c r="CO1962" s="42"/>
      <c r="CP1962" s="42"/>
      <c r="CQ1962" s="42"/>
      <c r="CR1962" s="42"/>
      <c r="CS1962" s="42"/>
      <c r="CT1962" s="42"/>
      <c r="CU1962" s="42"/>
      <c r="CV1962" s="42"/>
    </row>
    <row r="1963" spans="1:100" x14ac:dyDescent="0.45">
      <c r="A1963" s="42"/>
      <c r="B1963" s="42"/>
      <c r="C1963" s="42"/>
      <c r="D1963" s="42"/>
      <c r="E1963" s="42"/>
      <c r="F1963" s="42"/>
      <c r="G1963" s="42"/>
      <c r="H1963" s="42"/>
      <c r="I1963" s="42"/>
      <c r="J1963" s="42"/>
      <c r="K1963" s="42"/>
      <c r="L1963" s="42"/>
      <c r="M1963" s="42"/>
      <c r="N1963" s="42"/>
      <c r="O1963" s="42"/>
      <c r="P1963" s="42"/>
      <c r="Q1963" s="42"/>
      <c r="R1963" s="42"/>
      <c r="S1963" s="42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S1963" s="42"/>
      <c r="AT1963" s="42"/>
      <c r="AU1963" s="42"/>
      <c r="AV1963" s="42"/>
      <c r="AW1963" s="42"/>
      <c r="AX1963" s="42"/>
      <c r="AY1963" s="42"/>
      <c r="AZ1963" s="42"/>
      <c r="BA1963" s="42"/>
      <c r="BB1963" s="42"/>
      <c r="BC1963" s="42"/>
      <c r="BD1963" s="42"/>
      <c r="BE1963" s="42"/>
      <c r="BF1963" s="42"/>
      <c r="BG1963" s="42"/>
      <c r="BH1963" s="42"/>
      <c r="BI1963" s="42"/>
      <c r="BJ1963" s="42"/>
      <c r="BK1963" s="42"/>
      <c r="BL1963" s="42"/>
      <c r="BM1963" s="42"/>
      <c r="BN1963" s="42"/>
      <c r="BO1963" s="42"/>
      <c r="BP1963" s="42"/>
      <c r="BQ1963" s="42"/>
      <c r="BR1963" s="42"/>
      <c r="BS1963" s="42"/>
      <c r="BT1963" s="42"/>
      <c r="BU1963" s="42"/>
      <c r="BV1963" s="42"/>
      <c r="BW1963" s="42"/>
      <c r="BX1963" s="42"/>
      <c r="BY1963" s="42"/>
      <c r="BZ1963" s="42"/>
      <c r="CA1963" s="42"/>
      <c r="CB1963" s="42"/>
      <c r="CC1963" s="42"/>
      <c r="CD1963" s="42"/>
      <c r="CE1963" s="42"/>
      <c r="CF1963" s="42"/>
      <c r="CG1963" s="42"/>
      <c r="CH1963" s="42"/>
      <c r="CI1963" s="42"/>
      <c r="CJ1963" s="42"/>
      <c r="CK1963" s="42"/>
      <c r="CL1963" s="42"/>
      <c r="CM1963" s="42"/>
      <c r="CN1963" s="42"/>
      <c r="CO1963" s="42"/>
      <c r="CP1963" s="42"/>
      <c r="CQ1963" s="42"/>
      <c r="CR1963" s="42"/>
      <c r="CS1963" s="42"/>
      <c r="CT1963" s="42"/>
      <c r="CU1963" s="42"/>
      <c r="CV1963" s="42"/>
    </row>
    <row r="1964" spans="1:100" x14ac:dyDescent="0.45">
      <c r="A1964" s="42"/>
      <c r="B1964" s="42"/>
      <c r="C1964" s="42"/>
      <c r="D1964" s="42"/>
      <c r="E1964" s="42"/>
      <c r="F1964" s="42"/>
      <c r="G1964" s="42"/>
      <c r="H1964" s="42"/>
      <c r="I1964" s="42"/>
      <c r="J1964" s="42"/>
      <c r="K1964" s="42"/>
      <c r="L1964" s="42"/>
      <c r="M1964" s="42"/>
      <c r="N1964" s="42"/>
      <c r="O1964" s="42"/>
      <c r="P1964" s="42"/>
      <c r="Q1964" s="42"/>
      <c r="R1964" s="42"/>
      <c r="S1964" s="42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S1964" s="42"/>
      <c r="AT1964" s="42"/>
      <c r="AU1964" s="42"/>
      <c r="AV1964" s="42"/>
      <c r="AW1964" s="42"/>
      <c r="AX1964" s="42"/>
      <c r="AY1964" s="42"/>
      <c r="AZ1964" s="42"/>
      <c r="BA1964" s="42"/>
      <c r="BB1964" s="42"/>
      <c r="BC1964" s="42"/>
      <c r="BD1964" s="42"/>
      <c r="BE1964" s="42"/>
      <c r="BF1964" s="42"/>
      <c r="BG1964" s="42"/>
      <c r="BH1964" s="42"/>
      <c r="BI1964" s="42"/>
      <c r="BJ1964" s="42"/>
      <c r="BK1964" s="42"/>
      <c r="BL1964" s="42"/>
      <c r="BM1964" s="42"/>
      <c r="BN1964" s="42"/>
      <c r="BO1964" s="42"/>
      <c r="BP1964" s="42"/>
      <c r="BQ1964" s="42"/>
      <c r="BR1964" s="42"/>
      <c r="BS1964" s="42"/>
      <c r="BT1964" s="42"/>
      <c r="BU1964" s="42"/>
      <c r="BV1964" s="42"/>
      <c r="BW1964" s="42"/>
      <c r="BX1964" s="42"/>
      <c r="BY1964" s="42"/>
      <c r="BZ1964" s="42"/>
      <c r="CA1964" s="42"/>
      <c r="CB1964" s="42"/>
      <c r="CC1964" s="42"/>
      <c r="CD1964" s="42"/>
      <c r="CE1964" s="42"/>
      <c r="CF1964" s="42"/>
      <c r="CG1964" s="42"/>
      <c r="CH1964" s="42"/>
      <c r="CI1964" s="42"/>
      <c r="CJ1964" s="42"/>
      <c r="CK1964" s="42"/>
      <c r="CL1964" s="42"/>
      <c r="CM1964" s="42"/>
      <c r="CN1964" s="42"/>
      <c r="CO1964" s="42"/>
      <c r="CP1964" s="42"/>
      <c r="CQ1964" s="42"/>
      <c r="CR1964" s="42"/>
      <c r="CS1964" s="42"/>
      <c r="CT1964" s="42"/>
      <c r="CU1964" s="42"/>
      <c r="CV1964" s="42"/>
    </row>
    <row r="1965" spans="1:100" x14ac:dyDescent="0.45">
      <c r="A1965" s="42"/>
      <c r="B1965" s="42"/>
      <c r="C1965" s="42"/>
      <c r="D1965" s="42"/>
      <c r="E1965" s="42"/>
      <c r="F1965" s="42"/>
      <c r="G1965" s="42"/>
      <c r="H1965" s="42"/>
      <c r="I1965" s="42"/>
      <c r="J1965" s="42"/>
      <c r="K1965" s="42"/>
      <c r="L1965" s="42"/>
      <c r="M1965" s="42"/>
      <c r="N1965" s="42"/>
      <c r="O1965" s="42"/>
      <c r="P1965" s="42"/>
      <c r="Q1965" s="42"/>
      <c r="R1965" s="42"/>
      <c r="S1965" s="42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S1965" s="42"/>
      <c r="AT1965" s="42"/>
      <c r="AU1965" s="42"/>
      <c r="AV1965" s="42"/>
      <c r="AW1965" s="42"/>
      <c r="AX1965" s="42"/>
      <c r="AY1965" s="42"/>
      <c r="AZ1965" s="42"/>
      <c r="BA1965" s="42"/>
      <c r="BB1965" s="42"/>
      <c r="BC1965" s="42"/>
      <c r="BD1965" s="42"/>
      <c r="BE1965" s="42"/>
      <c r="BF1965" s="42"/>
      <c r="BG1965" s="42"/>
      <c r="BH1965" s="42"/>
      <c r="BI1965" s="42"/>
      <c r="BJ1965" s="42"/>
      <c r="BK1965" s="42"/>
      <c r="BL1965" s="42"/>
      <c r="BM1965" s="42"/>
      <c r="BN1965" s="42"/>
      <c r="BO1965" s="42"/>
      <c r="BP1965" s="42"/>
      <c r="BQ1965" s="42"/>
      <c r="BR1965" s="42"/>
      <c r="BS1965" s="42"/>
      <c r="BT1965" s="42"/>
      <c r="BU1965" s="42"/>
      <c r="BV1965" s="42"/>
      <c r="BW1965" s="42"/>
      <c r="BX1965" s="42"/>
      <c r="BY1965" s="42"/>
      <c r="BZ1965" s="42"/>
      <c r="CA1965" s="42"/>
      <c r="CB1965" s="42"/>
      <c r="CC1965" s="42"/>
      <c r="CD1965" s="42"/>
      <c r="CE1965" s="42"/>
      <c r="CF1965" s="42"/>
      <c r="CG1965" s="42"/>
      <c r="CH1965" s="42"/>
      <c r="CI1965" s="42"/>
      <c r="CJ1965" s="42"/>
      <c r="CK1965" s="42"/>
      <c r="CL1965" s="42"/>
      <c r="CM1965" s="42"/>
      <c r="CN1965" s="42"/>
      <c r="CO1965" s="42"/>
      <c r="CP1965" s="42"/>
      <c r="CQ1965" s="42"/>
      <c r="CR1965" s="42"/>
      <c r="CS1965" s="42"/>
      <c r="CT1965" s="42"/>
      <c r="CU1965" s="42"/>
      <c r="CV1965" s="42"/>
    </row>
    <row r="1966" spans="1:100" x14ac:dyDescent="0.45">
      <c r="A1966" s="42"/>
      <c r="B1966" s="42"/>
      <c r="C1966" s="42"/>
      <c r="D1966" s="42"/>
      <c r="E1966" s="42"/>
      <c r="F1966" s="42"/>
      <c r="G1966" s="42"/>
      <c r="H1966" s="42"/>
      <c r="I1966" s="42"/>
      <c r="J1966" s="42"/>
      <c r="K1966" s="42"/>
      <c r="L1966" s="42"/>
      <c r="M1966" s="42"/>
      <c r="N1966" s="42"/>
      <c r="O1966" s="42"/>
      <c r="P1966" s="42"/>
      <c r="Q1966" s="42"/>
      <c r="R1966" s="42"/>
      <c r="S1966" s="42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S1966" s="42"/>
      <c r="AT1966" s="42"/>
      <c r="AU1966" s="42"/>
      <c r="AV1966" s="42"/>
      <c r="AW1966" s="42"/>
      <c r="AX1966" s="42"/>
      <c r="AY1966" s="42"/>
      <c r="AZ1966" s="42"/>
      <c r="BA1966" s="42"/>
      <c r="BB1966" s="42"/>
      <c r="BC1966" s="42"/>
      <c r="BD1966" s="42"/>
      <c r="BE1966" s="42"/>
      <c r="BF1966" s="42"/>
      <c r="BG1966" s="42"/>
      <c r="BH1966" s="42"/>
      <c r="BI1966" s="42"/>
      <c r="BJ1966" s="42"/>
      <c r="BK1966" s="42"/>
      <c r="BL1966" s="42"/>
      <c r="BM1966" s="42"/>
      <c r="BN1966" s="42"/>
      <c r="BO1966" s="42"/>
      <c r="BP1966" s="42"/>
      <c r="BQ1966" s="42"/>
      <c r="BR1966" s="42"/>
      <c r="BS1966" s="42"/>
      <c r="BT1966" s="42"/>
      <c r="BU1966" s="42"/>
      <c r="BV1966" s="42"/>
      <c r="BW1966" s="42"/>
      <c r="BX1966" s="42"/>
      <c r="BY1966" s="42"/>
      <c r="BZ1966" s="42"/>
      <c r="CA1966" s="42"/>
      <c r="CB1966" s="42"/>
      <c r="CC1966" s="42"/>
      <c r="CD1966" s="42"/>
      <c r="CE1966" s="42"/>
      <c r="CF1966" s="42"/>
      <c r="CG1966" s="42"/>
      <c r="CH1966" s="42"/>
      <c r="CI1966" s="42"/>
      <c r="CJ1966" s="42"/>
      <c r="CK1966" s="42"/>
      <c r="CL1966" s="42"/>
      <c r="CM1966" s="42"/>
      <c r="CN1966" s="42"/>
      <c r="CO1966" s="42"/>
      <c r="CP1966" s="42"/>
      <c r="CQ1966" s="42"/>
      <c r="CR1966" s="42"/>
      <c r="CS1966" s="42"/>
      <c r="CT1966" s="42"/>
      <c r="CU1966" s="42"/>
      <c r="CV1966" s="42"/>
    </row>
    <row r="1967" spans="1:100" x14ac:dyDescent="0.45">
      <c r="A1967" s="42"/>
      <c r="B1967" s="42"/>
      <c r="C1967" s="42"/>
      <c r="D1967" s="42"/>
      <c r="E1967" s="42"/>
      <c r="F1967" s="42"/>
      <c r="G1967" s="42"/>
      <c r="H1967" s="42"/>
      <c r="I1967" s="42"/>
      <c r="J1967" s="42"/>
      <c r="K1967" s="42"/>
      <c r="L1967" s="42"/>
      <c r="M1967" s="42"/>
      <c r="N1967" s="42"/>
      <c r="O1967" s="42"/>
      <c r="P1967" s="42"/>
      <c r="Q1967" s="42"/>
      <c r="R1967" s="42"/>
      <c r="S1967" s="42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S1967" s="42"/>
      <c r="AT1967" s="42"/>
      <c r="AU1967" s="42"/>
      <c r="AV1967" s="42"/>
      <c r="AW1967" s="42"/>
      <c r="AX1967" s="42"/>
      <c r="AY1967" s="42"/>
      <c r="AZ1967" s="42"/>
      <c r="BA1967" s="42"/>
      <c r="BB1967" s="42"/>
      <c r="BC1967" s="42"/>
      <c r="BD1967" s="42"/>
      <c r="BE1967" s="42"/>
      <c r="BF1967" s="42"/>
      <c r="BG1967" s="42"/>
      <c r="BH1967" s="42"/>
      <c r="BI1967" s="42"/>
      <c r="BJ1967" s="42"/>
      <c r="BK1967" s="42"/>
      <c r="BL1967" s="42"/>
      <c r="BM1967" s="42"/>
      <c r="BN1967" s="42"/>
      <c r="BO1967" s="42"/>
      <c r="BP1967" s="42"/>
      <c r="BQ1967" s="42"/>
      <c r="BR1967" s="42"/>
      <c r="BS1967" s="42"/>
      <c r="BT1967" s="42"/>
      <c r="BU1967" s="42"/>
      <c r="BV1967" s="42"/>
      <c r="BW1967" s="42"/>
      <c r="BX1967" s="42"/>
      <c r="BY1967" s="42"/>
      <c r="BZ1967" s="42"/>
      <c r="CA1967" s="42"/>
      <c r="CB1967" s="42"/>
      <c r="CC1967" s="42"/>
      <c r="CD1967" s="42"/>
      <c r="CE1967" s="42"/>
      <c r="CF1967" s="42"/>
      <c r="CG1967" s="42"/>
      <c r="CH1967" s="42"/>
      <c r="CI1967" s="42"/>
      <c r="CJ1967" s="42"/>
      <c r="CK1967" s="42"/>
      <c r="CL1967" s="42"/>
      <c r="CM1967" s="42"/>
      <c r="CN1967" s="42"/>
      <c r="CO1967" s="42"/>
      <c r="CP1967" s="42"/>
      <c r="CQ1967" s="42"/>
      <c r="CR1967" s="42"/>
      <c r="CS1967" s="42"/>
      <c r="CT1967" s="42"/>
      <c r="CU1967" s="42"/>
      <c r="CV1967" s="42"/>
    </row>
    <row r="1968" spans="1:100" x14ac:dyDescent="0.45">
      <c r="A1968" s="42"/>
      <c r="B1968" s="42"/>
      <c r="C1968" s="42"/>
      <c r="D1968" s="42"/>
      <c r="E1968" s="42"/>
      <c r="F1968" s="42"/>
      <c r="G1968" s="42"/>
      <c r="H1968" s="42"/>
      <c r="I1968" s="42"/>
      <c r="J1968" s="42"/>
      <c r="K1968" s="42"/>
      <c r="L1968" s="42"/>
      <c r="M1968" s="42"/>
      <c r="N1968" s="42"/>
      <c r="O1968" s="42"/>
      <c r="P1968" s="42"/>
      <c r="Q1968" s="42"/>
      <c r="R1968" s="42"/>
      <c r="S1968" s="42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S1968" s="42"/>
      <c r="AT1968" s="42"/>
      <c r="AU1968" s="42"/>
      <c r="AV1968" s="42"/>
      <c r="AW1968" s="42"/>
      <c r="AX1968" s="42"/>
      <c r="AY1968" s="42"/>
      <c r="AZ1968" s="42"/>
      <c r="BA1968" s="42"/>
      <c r="BB1968" s="42"/>
      <c r="BC1968" s="42"/>
      <c r="BD1968" s="42"/>
      <c r="BE1968" s="42"/>
      <c r="BF1968" s="42"/>
      <c r="BG1968" s="42"/>
      <c r="BH1968" s="42"/>
      <c r="BI1968" s="42"/>
      <c r="BJ1968" s="42"/>
      <c r="BK1968" s="42"/>
      <c r="BL1968" s="42"/>
      <c r="BM1968" s="42"/>
      <c r="BN1968" s="42"/>
      <c r="BO1968" s="42"/>
      <c r="BP1968" s="42"/>
      <c r="BQ1968" s="42"/>
      <c r="BR1968" s="42"/>
      <c r="BS1968" s="42"/>
      <c r="BT1968" s="42"/>
      <c r="BU1968" s="42"/>
      <c r="BV1968" s="42"/>
      <c r="BW1968" s="42"/>
      <c r="BX1968" s="42"/>
      <c r="BY1968" s="42"/>
      <c r="BZ1968" s="42"/>
      <c r="CA1968" s="42"/>
      <c r="CB1968" s="42"/>
      <c r="CC1968" s="42"/>
      <c r="CD1968" s="42"/>
      <c r="CE1968" s="42"/>
      <c r="CF1968" s="42"/>
      <c r="CG1968" s="42"/>
      <c r="CH1968" s="42"/>
      <c r="CI1968" s="42"/>
      <c r="CJ1968" s="42"/>
      <c r="CK1968" s="42"/>
      <c r="CL1968" s="42"/>
      <c r="CM1968" s="42"/>
      <c r="CN1968" s="42"/>
      <c r="CO1968" s="42"/>
      <c r="CP1968" s="42"/>
      <c r="CQ1968" s="42"/>
      <c r="CR1968" s="42"/>
      <c r="CS1968" s="42"/>
      <c r="CT1968" s="42"/>
      <c r="CU1968" s="42"/>
      <c r="CV1968" s="42"/>
    </row>
    <row r="1969" spans="1:100" x14ac:dyDescent="0.45">
      <c r="A1969" s="42"/>
      <c r="B1969" s="42"/>
      <c r="C1969" s="42"/>
      <c r="D1969" s="42"/>
      <c r="E1969" s="42"/>
      <c r="F1969" s="42"/>
      <c r="G1969" s="42"/>
      <c r="H1969" s="42"/>
      <c r="I1969" s="42"/>
      <c r="J1969" s="42"/>
      <c r="K1969" s="42"/>
      <c r="L1969" s="42"/>
      <c r="M1969" s="42"/>
      <c r="N1969" s="42"/>
      <c r="O1969" s="42"/>
      <c r="P1969" s="42"/>
      <c r="Q1969" s="42"/>
      <c r="R1969" s="42"/>
      <c r="S1969" s="42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S1969" s="42"/>
      <c r="AT1969" s="42"/>
      <c r="AU1969" s="42"/>
      <c r="AV1969" s="42"/>
      <c r="AW1969" s="42"/>
      <c r="AX1969" s="42"/>
      <c r="AY1969" s="42"/>
      <c r="AZ1969" s="42"/>
      <c r="BA1969" s="42"/>
      <c r="BB1969" s="42"/>
      <c r="BC1969" s="42"/>
      <c r="BD1969" s="42"/>
      <c r="BE1969" s="42"/>
      <c r="BF1969" s="42"/>
      <c r="BG1969" s="42"/>
      <c r="BH1969" s="42"/>
      <c r="BI1969" s="42"/>
      <c r="BJ1969" s="42"/>
      <c r="BK1969" s="42"/>
      <c r="BL1969" s="42"/>
      <c r="BM1969" s="42"/>
      <c r="BN1969" s="42"/>
      <c r="BO1969" s="42"/>
      <c r="BP1969" s="42"/>
      <c r="BQ1969" s="42"/>
      <c r="BR1969" s="42"/>
      <c r="BS1969" s="42"/>
      <c r="BT1969" s="42"/>
      <c r="BU1969" s="42"/>
      <c r="BV1969" s="42"/>
      <c r="BW1969" s="42"/>
      <c r="BX1969" s="42"/>
      <c r="BY1969" s="42"/>
      <c r="BZ1969" s="42"/>
      <c r="CA1969" s="42"/>
      <c r="CB1969" s="42"/>
      <c r="CC1969" s="42"/>
      <c r="CD1969" s="42"/>
      <c r="CE1969" s="42"/>
      <c r="CF1969" s="42"/>
      <c r="CG1969" s="42"/>
      <c r="CH1969" s="42"/>
      <c r="CI1969" s="42"/>
      <c r="CJ1969" s="42"/>
      <c r="CK1969" s="42"/>
      <c r="CL1969" s="42"/>
      <c r="CM1969" s="42"/>
      <c r="CN1969" s="42"/>
      <c r="CO1969" s="42"/>
      <c r="CP1969" s="42"/>
      <c r="CQ1969" s="42"/>
      <c r="CR1969" s="42"/>
      <c r="CS1969" s="42"/>
      <c r="CT1969" s="42"/>
      <c r="CU1969" s="42"/>
      <c r="CV1969" s="42"/>
    </row>
    <row r="1970" spans="1:100" x14ac:dyDescent="0.45">
      <c r="A1970" s="42"/>
      <c r="B1970" s="42"/>
      <c r="C1970" s="42"/>
      <c r="D1970" s="42"/>
      <c r="E1970" s="42"/>
      <c r="F1970" s="42"/>
      <c r="G1970" s="42"/>
      <c r="H1970" s="42"/>
      <c r="I1970" s="42"/>
      <c r="J1970" s="42"/>
      <c r="K1970" s="42"/>
      <c r="L1970" s="42"/>
      <c r="M1970" s="42"/>
      <c r="N1970" s="42"/>
      <c r="O1970" s="42"/>
      <c r="P1970" s="42"/>
      <c r="Q1970" s="42"/>
      <c r="R1970" s="42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H1970" s="42"/>
      <c r="BI1970" s="42"/>
      <c r="BJ1970" s="42"/>
      <c r="BK1970" s="42"/>
      <c r="BL1970" s="42"/>
      <c r="BM1970" s="42"/>
      <c r="BN1970" s="42"/>
      <c r="BO1970" s="42"/>
      <c r="BP1970" s="42"/>
      <c r="BQ1970" s="42"/>
      <c r="BR1970" s="42"/>
      <c r="BS1970" s="42"/>
      <c r="BT1970" s="42"/>
      <c r="BU1970" s="42"/>
      <c r="BV1970" s="42"/>
      <c r="BW1970" s="42"/>
      <c r="BX1970" s="42"/>
      <c r="BY1970" s="42"/>
      <c r="BZ1970" s="42"/>
      <c r="CA1970" s="42"/>
      <c r="CB1970" s="42"/>
      <c r="CC1970" s="42"/>
      <c r="CD1970" s="42"/>
      <c r="CE1970" s="42"/>
      <c r="CF1970" s="42"/>
      <c r="CG1970" s="42"/>
      <c r="CH1970" s="42"/>
      <c r="CI1970" s="42"/>
      <c r="CJ1970" s="42"/>
      <c r="CK1970" s="42"/>
      <c r="CL1970" s="42"/>
      <c r="CM1970" s="42"/>
      <c r="CN1970" s="42"/>
      <c r="CO1970" s="42"/>
      <c r="CP1970" s="42"/>
      <c r="CQ1970" s="42"/>
      <c r="CR1970" s="42"/>
      <c r="CS1970" s="42"/>
      <c r="CT1970" s="42"/>
      <c r="CU1970" s="42"/>
      <c r="CV1970" s="42"/>
    </row>
    <row r="1971" spans="1:100" x14ac:dyDescent="0.45">
      <c r="A1971" s="42"/>
      <c r="B1971" s="42"/>
      <c r="C1971" s="42"/>
      <c r="D1971" s="42"/>
      <c r="E1971" s="42"/>
      <c r="F1971" s="42"/>
      <c r="G1971" s="42"/>
      <c r="H1971" s="42"/>
      <c r="I1971" s="42"/>
      <c r="J1971" s="42"/>
      <c r="K1971" s="42"/>
      <c r="L1971" s="42"/>
      <c r="M1971" s="42"/>
      <c r="N1971" s="42"/>
      <c r="O1971" s="42"/>
      <c r="P1971" s="42"/>
      <c r="Q1971" s="42"/>
      <c r="R1971" s="42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H1971" s="42"/>
      <c r="BI1971" s="42"/>
      <c r="BJ1971" s="42"/>
      <c r="BK1971" s="42"/>
      <c r="BL1971" s="42"/>
      <c r="BM1971" s="42"/>
      <c r="BN1971" s="42"/>
      <c r="BO1971" s="42"/>
      <c r="BP1971" s="42"/>
      <c r="BQ1971" s="42"/>
      <c r="BR1971" s="42"/>
      <c r="BS1971" s="42"/>
      <c r="BT1971" s="42"/>
      <c r="BU1971" s="42"/>
      <c r="BV1971" s="42"/>
      <c r="BW1971" s="42"/>
      <c r="BX1971" s="42"/>
      <c r="BY1971" s="42"/>
      <c r="BZ1971" s="42"/>
      <c r="CA1971" s="42"/>
      <c r="CB1971" s="42"/>
      <c r="CC1971" s="42"/>
      <c r="CD1971" s="42"/>
      <c r="CE1971" s="42"/>
      <c r="CF1971" s="42"/>
      <c r="CG1971" s="42"/>
      <c r="CH1971" s="42"/>
      <c r="CI1971" s="42"/>
      <c r="CJ1971" s="42"/>
      <c r="CK1971" s="42"/>
      <c r="CL1971" s="42"/>
      <c r="CM1971" s="42"/>
      <c r="CN1971" s="42"/>
      <c r="CO1971" s="42"/>
      <c r="CP1971" s="42"/>
      <c r="CQ1971" s="42"/>
      <c r="CR1971" s="42"/>
      <c r="CS1971" s="42"/>
      <c r="CT1971" s="42"/>
      <c r="CU1971" s="42"/>
      <c r="CV1971" s="42"/>
    </row>
    <row r="1972" spans="1:100" x14ac:dyDescent="0.45">
      <c r="A1972" s="42"/>
      <c r="B1972" s="42"/>
      <c r="C1972" s="42"/>
      <c r="D1972" s="42"/>
      <c r="E1972" s="42"/>
      <c r="F1972" s="42"/>
      <c r="G1972" s="42"/>
      <c r="H1972" s="42"/>
      <c r="I1972" s="42"/>
      <c r="J1972" s="42"/>
      <c r="K1972" s="42"/>
      <c r="L1972" s="42"/>
      <c r="M1972" s="42"/>
      <c r="N1972" s="42"/>
      <c r="O1972" s="42"/>
      <c r="P1972" s="42"/>
      <c r="Q1972" s="42"/>
      <c r="R1972" s="42"/>
      <c r="S1972" s="42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S1972" s="42"/>
      <c r="AT1972" s="42"/>
      <c r="AU1972" s="42"/>
      <c r="AV1972" s="42"/>
      <c r="AW1972" s="42"/>
      <c r="AX1972" s="42"/>
      <c r="AY1972" s="42"/>
      <c r="AZ1972" s="42"/>
      <c r="BA1972" s="42"/>
      <c r="BB1972" s="42"/>
      <c r="BC1972" s="42"/>
      <c r="BD1972" s="42"/>
      <c r="BE1972" s="42"/>
      <c r="BF1972" s="42"/>
      <c r="BG1972" s="42"/>
      <c r="BH1972" s="42"/>
      <c r="BI1972" s="42"/>
      <c r="BJ1972" s="42"/>
      <c r="BK1972" s="42"/>
      <c r="BL1972" s="42"/>
      <c r="BM1972" s="42"/>
      <c r="BN1972" s="42"/>
      <c r="BO1972" s="42"/>
      <c r="BP1972" s="42"/>
      <c r="BQ1972" s="42"/>
      <c r="BR1972" s="42"/>
      <c r="BS1972" s="42"/>
      <c r="BT1972" s="42"/>
      <c r="BU1972" s="42"/>
      <c r="BV1972" s="42"/>
      <c r="BW1972" s="42"/>
      <c r="BX1972" s="42"/>
      <c r="BY1972" s="42"/>
      <c r="BZ1972" s="42"/>
      <c r="CA1972" s="42"/>
      <c r="CB1972" s="42"/>
      <c r="CC1972" s="42"/>
      <c r="CD1972" s="42"/>
      <c r="CE1972" s="42"/>
      <c r="CF1972" s="42"/>
      <c r="CG1972" s="42"/>
      <c r="CH1972" s="42"/>
      <c r="CI1972" s="42"/>
      <c r="CJ1972" s="42"/>
      <c r="CK1972" s="42"/>
      <c r="CL1972" s="42"/>
      <c r="CM1972" s="42"/>
      <c r="CN1972" s="42"/>
      <c r="CO1972" s="42"/>
      <c r="CP1972" s="42"/>
      <c r="CQ1972" s="42"/>
      <c r="CR1972" s="42"/>
      <c r="CS1972" s="42"/>
      <c r="CT1972" s="42"/>
      <c r="CU1972" s="42"/>
      <c r="CV1972" s="42"/>
    </row>
    <row r="1973" spans="1:100" x14ac:dyDescent="0.45">
      <c r="A1973" s="42"/>
      <c r="B1973" s="42"/>
      <c r="C1973" s="42"/>
      <c r="D1973" s="42"/>
      <c r="E1973" s="42"/>
      <c r="F1973" s="42"/>
      <c r="G1973" s="42"/>
      <c r="H1973" s="42"/>
      <c r="I1973" s="42"/>
      <c r="J1973" s="42"/>
      <c r="K1973" s="42"/>
      <c r="L1973" s="42"/>
      <c r="M1973" s="42"/>
      <c r="N1973" s="42"/>
      <c r="O1973" s="42"/>
      <c r="P1973" s="42"/>
      <c r="Q1973" s="42"/>
      <c r="R1973" s="42"/>
      <c r="S1973" s="42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S1973" s="42"/>
      <c r="AT1973" s="42"/>
      <c r="AU1973" s="42"/>
      <c r="AV1973" s="42"/>
      <c r="AW1973" s="42"/>
      <c r="AX1973" s="42"/>
      <c r="AY1973" s="42"/>
      <c r="AZ1973" s="42"/>
      <c r="BA1973" s="42"/>
      <c r="BB1973" s="42"/>
      <c r="BC1973" s="42"/>
      <c r="BD1973" s="42"/>
      <c r="BE1973" s="42"/>
      <c r="BF1973" s="42"/>
      <c r="BG1973" s="42"/>
      <c r="BH1973" s="42"/>
      <c r="BI1973" s="42"/>
      <c r="BJ1973" s="42"/>
      <c r="BK1973" s="42"/>
      <c r="BL1973" s="42"/>
      <c r="BM1973" s="42"/>
      <c r="BN1973" s="42"/>
      <c r="BO1973" s="42"/>
      <c r="BP1973" s="42"/>
      <c r="BQ1973" s="42"/>
      <c r="BR1973" s="42"/>
      <c r="BS1973" s="42"/>
      <c r="BT1973" s="42"/>
      <c r="BU1973" s="42"/>
      <c r="BV1973" s="42"/>
      <c r="BW1973" s="42"/>
      <c r="BX1973" s="42"/>
      <c r="BY1973" s="42"/>
      <c r="BZ1973" s="42"/>
      <c r="CA1973" s="42"/>
      <c r="CB1973" s="42"/>
      <c r="CC1973" s="42"/>
      <c r="CD1973" s="42"/>
      <c r="CE1973" s="42"/>
      <c r="CF1973" s="42"/>
      <c r="CG1973" s="42"/>
      <c r="CH1973" s="42"/>
      <c r="CI1973" s="42"/>
      <c r="CJ1973" s="42"/>
      <c r="CK1973" s="42"/>
      <c r="CL1973" s="42"/>
      <c r="CM1973" s="42"/>
      <c r="CN1973" s="42"/>
      <c r="CO1973" s="42"/>
      <c r="CP1973" s="42"/>
      <c r="CQ1973" s="42"/>
      <c r="CR1973" s="42"/>
      <c r="CS1973" s="42"/>
      <c r="CT1973" s="42"/>
      <c r="CU1973" s="42"/>
      <c r="CV1973" s="42"/>
    </row>
    <row r="1974" spans="1:100" x14ac:dyDescent="0.45">
      <c r="A1974" s="42"/>
      <c r="B1974" s="42"/>
      <c r="C1974" s="42"/>
      <c r="D1974" s="42"/>
      <c r="E1974" s="42"/>
      <c r="F1974" s="42"/>
      <c r="G1974" s="42"/>
      <c r="H1974" s="42"/>
      <c r="I1974" s="42"/>
      <c r="J1974" s="42"/>
      <c r="K1974" s="42"/>
      <c r="L1974" s="42"/>
      <c r="M1974" s="42"/>
      <c r="N1974" s="42"/>
      <c r="O1974" s="42"/>
      <c r="P1974" s="42"/>
      <c r="Q1974" s="42"/>
      <c r="R1974" s="42"/>
      <c r="S1974" s="42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S1974" s="42"/>
      <c r="AT1974" s="42"/>
      <c r="AU1974" s="42"/>
      <c r="AV1974" s="42"/>
      <c r="AW1974" s="42"/>
      <c r="AX1974" s="42"/>
      <c r="AY1974" s="42"/>
      <c r="AZ1974" s="42"/>
      <c r="BA1974" s="42"/>
      <c r="BB1974" s="42"/>
      <c r="BC1974" s="42"/>
      <c r="BD1974" s="42"/>
      <c r="BE1974" s="42"/>
      <c r="BF1974" s="42"/>
      <c r="BG1974" s="42"/>
      <c r="BH1974" s="42"/>
      <c r="BI1974" s="42"/>
      <c r="BJ1974" s="42"/>
      <c r="BK1974" s="42"/>
      <c r="BL1974" s="42"/>
      <c r="BM1974" s="42"/>
      <c r="BN1974" s="42"/>
      <c r="BO1974" s="42"/>
      <c r="BP1974" s="42"/>
      <c r="BQ1974" s="42"/>
      <c r="BR1974" s="42"/>
      <c r="BS1974" s="42"/>
      <c r="BT1974" s="42"/>
      <c r="BU1974" s="42"/>
      <c r="BV1974" s="42"/>
      <c r="BW1974" s="42"/>
      <c r="BX1974" s="42"/>
      <c r="BY1974" s="42"/>
      <c r="BZ1974" s="42"/>
      <c r="CA1974" s="42"/>
      <c r="CB1974" s="42"/>
      <c r="CC1974" s="42"/>
      <c r="CD1974" s="42"/>
      <c r="CE1974" s="42"/>
      <c r="CF1974" s="42"/>
      <c r="CG1974" s="42"/>
      <c r="CH1974" s="42"/>
      <c r="CI1974" s="42"/>
      <c r="CJ1974" s="42"/>
      <c r="CK1974" s="42"/>
      <c r="CL1974" s="42"/>
      <c r="CM1974" s="42"/>
      <c r="CN1974" s="42"/>
      <c r="CO1974" s="42"/>
      <c r="CP1974" s="42"/>
      <c r="CQ1974" s="42"/>
      <c r="CR1974" s="42"/>
      <c r="CS1974" s="42"/>
      <c r="CT1974" s="42"/>
      <c r="CU1974" s="42"/>
      <c r="CV1974" s="42"/>
    </row>
    <row r="1975" spans="1:100" x14ac:dyDescent="0.45">
      <c r="A1975" s="42"/>
      <c r="B1975" s="42"/>
      <c r="C1975" s="42"/>
      <c r="D1975" s="42"/>
      <c r="E1975" s="42"/>
      <c r="F1975" s="42"/>
      <c r="G1975" s="42"/>
      <c r="H1975" s="42"/>
      <c r="I1975" s="42"/>
      <c r="J1975" s="42"/>
      <c r="K1975" s="42"/>
      <c r="L1975" s="42"/>
      <c r="M1975" s="42"/>
      <c r="N1975" s="42"/>
      <c r="O1975" s="42"/>
      <c r="P1975" s="42"/>
      <c r="Q1975" s="42"/>
      <c r="R1975" s="42"/>
      <c r="S1975" s="42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S1975" s="42"/>
      <c r="AT1975" s="42"/>
      <c r="AU1975" s="42"/>
      <c r="AV1975" s="42"/>
      <c r="AW1975" s="42"/>
      <c r="AX1975" s="42"/>
      <c r="AY1975" s="42"/>
      <c r="AZ1975" s="42"/>
      <c r="BA1975" s="42"/>
      <c r="BB1975" s="42"/>
      <c r="BC1975" s="42"/>
      <c r="BD1975" s="42"/>
      <c r="BE1975" s="42"/>
      <c r="BF1975" s="42"/>
      <c r="BG1975" s="42"/>
      <c r="BH1975" s="42"/>
      <c r="BI1975" s="42"/>
      <c r="BJ1975" s="42"/>
      <c r="BK1975" s="42"/>
      <c r="BL1975" s="42"/>
      <c r="BM1975" s="42"/>
      <c r="BN1975" s="42"/>
      <c r="BO1975" s="42"/>
      <c r="BP1975" s="42"/>
      <c r="BQ1975" s="42"/>
      <c r="BR1975" s="42"/>
      <c r="BS1975" s="42"/>
      <c r="BT1975" s="42"/>
      <c r="BU1975" s="42"/>
      <c r="BV1975" s="42"/>
      <c r="BW1975" s="42"/>
      <c r="BX1975" s="42"/>
      <c r="BY1975" s="42"/>
      <c r="BZ1975" s="42"/>
      <c r="CA1975" s="42"/>
      <c r="CB1975" s="42"/>
      <c r="CC1975" s="42"/>
      <c r="CD1975" s="42"/>
      <c r="CE1975" s="42"/>
      <c r="CF1975" s="42"/>
      <c r="CG1975" s="42"/>
      <c r="CH1975" s="42"/>
      <c r="CI1975" s="42"/>
      <c r="CJ1975" s="42"/>
      <c r="CK1975" s="42"/>
      <c r="CL1975" s="42"/>
      <c r="CM1975" s="42"/>
      <c r="CN1975" s="42"/>
      <c r="CO1975" s="42"/>
      <c r="CP1975" s="42"/>
      <c r="CQ1975" s="42"/>
      <c r="CR1975" s="42"/>
      <c r="CS1975" s="42"/>
      <c r="CT1975" s="42"/>
      <c r="CU1975" s="42"/>
      <c r="CV1975" s="42"/>
    </row>
    <row r="1976" spans="1:100" x14ac:dyDescent="0.45">
      <c r="A1976" s="42"/>
      <c r="B1976" s="42"/>
      <c r="C1976" s="42"/>
      <c r="D1976" s="42"/>
      <c r="E1976" s="42"/>
      <c r="F1976" s="42"/>
      <c r="G1976" s="42"/>
      <c r="H1976" s="42"/>
      <c r="I1976" s="42"/>
      <c r="J1976" s="42"/>
      <c r="K1976" s="42"/>
      <c r="L1976" s="42"/>
      <c r="M1976" s="42"/>
      <c r="N1976" s="42"/>
      <c r="O1976" s="42"/>
      <c r="P1976" s="42"/>
      <c r="Q1976" s="42"/>
      <c r="R1976" s="42"/>
      <c r="S1976" s="42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H1976" s="42"/>
      <c r="BI1976" s="42"/>
      <c r="BJ1976" s="42"/>
      <c r="BK1976" s="42"/>
      <c r="BL1976" s="42"/>
      <c r="BM1976" s="42"/>
      <c r="BN1976" s="42"/>
      <c r="BO1976" s="42"/>
      <c r="BP1976" s="42"/>
      <c r="BQ1976" s="42"/>
      <c r="BR1976" s="42"/>
      <c r="BS1976" s="42"/>
      <c r="BT1976" s="42"/>
      <c r="BU1976" s="42"/>
      <c r="BV1976" s="42"/>
      <c r="BW1976" s="42"/>
      <c r="BX1976" s="42"/>
      <c r="BY1976" s="42"/>
      <c r="BZ1976" s="42"/>
      <c r="CA1976" s="42"/>
      <c r="CB1976" s="42"/>
      <c r="CC1976" s="42"/>
      <c r="CD1976" s="42"/>
      <c r="CE1976" s="42"/>
      <c r="CF1976" s="42"/>
      <c r="CG1976" s="42"/>
      <c r="CH1976" s="42"/>
      <c r="CI1976" s="42"/>
      <c r="CJ1976" s="42"/>
      <c r="CK1976" s="42"/>
      <c r="CL1976" s="42"/>
      <c r="CM1976" s="42"/>
      <c r="CN1976" s="42"/>
      <c r="CO1976" s="42"/>
      <c r="CP1976" s="42"/>
      <c r="CQ1976" s="42"/>
      <c r="CR1976" s="42"/>
      <c r="CS1976" s="42"/>
      <c r="CT1976" s="42"/>
      <c r="CU1976" s="42"/>
      <c r="CV1976" s="42"/>
    </row>
    <row r="1977" spans="1:100" x14ac:dyDescent="0.45">
      <c r="A1977" s="42"/>
      <c r="B1977" s="42"/>
      <c r="C1977" s="42"/>
      <c r="D1977" s="42"/>
      <c r="E1977" s="42"/>
      <c r="F1977" s="42"/>
      <c r="G1977" s="42"/>
      <c r="H1977" s="42"/>
      <c r="I1977" s="42"/>
      <c r="J1977" s="42"/>
      <c r="K1977" s="42"/>
      <c r="L1977" s="42"/>
      <c r="M1977" s="42"/>
      <c r="N1977" s="42"/>
      <c r="O1977" s="42"/>
      <c r="P1977" s="42"/>
      <c r="Q1977" s="42"/>
      <c r="R1977" s="42"/>
      <c r="S1977" s="42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H1977" s="42"/>
      <c r="BI1977" s="42"/>
      <c r="BJ1977" s="42"/>
      <c r="BK1977" s="42"/>
      <c r="BL1977" s="42"/>
      <c r="BM1977" s="42"/>
      <c r="BN1977" s="42"/>
      <c r="BO1977" s="42"/>
      <c r="BP1977" s="42"/>
      <c r="BQ1977" s="42"/>
      <c r="BR1977" s="42"/>
      <c r="BS1977" s="42"/>
      <c r="BT1977" s="42"/>
      <c r="BU1977" s="42"/>
      <c r="BV1977" s="42"/>
      <c r="BW1977" s="42"/>
      <c r="BX1977" s="42"/>
      <c r="BY1977" s="42"/>
      <c r="BZ1977" s="42"/>
      <c r="CA1977" s="42"/>
      <c r="CB1977" s="42"/>
      <c r="CC1977" s="42"/>
      <c r="CD1977" s="42"/>
      <c r="CE1977" s="42"/>
      <c r="CF1977" s="42"/>
      <c r="CG1977" s="42"/>
      <c r="CH1977" s="42"/>
      <c r="CI1977" s="42"/>
      <c r="CJ1977" s="42"/>
      <c r="CK1977" s="42"/>
      <c r="CL1977" s="42"/>
      <c r="CM1977" s="42"/>
      <c r="CN1977" s="42"/>
      <c r="CO1977" s="42"/>
      <c r="CP1977" s="42"/>
      <c r="CQ1977" s="42"/>
      <c r="CR1977" s="42"/>
      <c r="CS1977" s="42"/>
      <c r="CT1977" s="42"/>
      <c r="CU1977" s="42"/>
      <c r="CV1977" s="42"/>
    </row>
    <row r="1978" spans="1:100" x14ac:dyDescent="0.45">
      <c r="A1978" s="42"/>
      <c r="B1978" s="42"/>
      <c r="C1978" s="42"/>
      <c r="D1978" s="42"/>
      <c r="E1978" s="42"/>
      <c r="F1978" s="42"/>
      <c r="G1978" s="42"/>
      <c r="H1978" s="42"/>
      <c r="I1978" s="42"/>
      <c r="J1978" s="42"/>
      <c r="K1978" s="42"/>
      <c r="L1978" s="42"/>
      <c r="M1978" s="42"/>
      <c r="N1978" s="42"/>
      <c r="O1978" s="42"/>
      <c r="P1978" s="42"/>
      <c r="Q1978" s="42"/>
      <c r="R1978" s="42"/>
      <c r="S1978" s="42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S1978" s="42"/>
      <c r="AT1978" s="42"/>
      <c r="AU1978" s="42"/>
      <c r="AV1978" s="42"/>
      <c r="AW1978" s="42"/>
      <c r="AX1978" s="42"/>
      <c r="AY1978" s="42"/>
      <c r="AZ1978" s="42"/>
      <c r="BA1978" s="42"/>
      <c r="BB1978" s="42"/>
      <c r="BC1978" s="42"/>
      <c r="BD1978" s="42"/>
      <c r="BE1978" s="42"/>
      <c r="BF1978" s="42"/>
      <c r="BG1978" s="42"/>
      <c r="BH1978" s="42"/>
      <c r="BI1978" s="42"/>
      <c r="BJ1978" s="42"/>
      <c r="BK1978" s="42"/>
      <c r="BL1978" s="42"/>
      <c r="BM1978" s="42"/>
      <c r="BN1978" s="42"/>
      <c r="BO1978" s="42"/>
      <c r="BP1978" s="42"/>
      <c r="BQ1978" s="42"/>
      <c r="BR1978" s="42"/>
      <c r="BS1978" s="42"/>
      <c r="BT1978" s="42"/>
      <c r="BU1978" s="42"/>
      <c r="BV1978" s="42"/>
      <c r="BW1978" s="42"/>
      <c r="BX1978" s="42"/>
      <c r="BY1978" s="42"/>
      <c r="BZ1978" s="42"/>
      <c r="CA1978" s="42"/>
      <c r="CB1978" s="42"/>
      <c r="CC1978" s="42"/>
      <c r="CD1978" s="42"/>
      <c r="CE1978" s="42"/>
      <c r="CF1978" s="42"/>
      <c r="CG1978" s="42"/>
      <c r="CH1978" s="42"/>
      <c r="CI1978" s="42"/>
      <c r="CJ1978" s="42"/>
      <c r="CK1978" s="42"/>
      <c r="CL1978" s="42"/>
      <c r="CM1978" s="42"/>
      <c r="CN1978" s="42"/>
      <c r="CO1978" s="42"/>
      <c r="CP1978" s="42"/>
      <c r="CQ1978" s="42"/>
      <c r="CR1978" s="42"/>
      <c r="CS1978" s="42"/>
      <c r="CT1978" s="42"/>
      <c r="CU1978" s="42"/>
      <c r="CV1978" s="42"/>
    </row>
    <row r="1979" spans="1:100" x14ac:dyDescent="0.45">
      <c r="A1979" s="42"/>
      <c r="B1979" s="42"/>
      <c r="C1979" s="42"/>
      <c r="D1979" s="42"/>
      <c r="E1979" s="42"/>
      <c r="F1979" s="42"/>
      <c r="G1979" s="42"/>
      <c r="H1979" s="42"/>
      <c r="I1979" s="42"/>
      <c r="J1979" s="42"/>
      <c r="K1979" s="42"/>
      <c r="L1979" s="42"/>
      <c r="M1979" s="42"/>
      <c r="N1979" s="42"/>
      <c r="O1979" s="42"/>
      <c r="P1979" s="42"/>
      <c r="Q1979" s="42"/>
      <c r="R1979" s="42"/>
      <c r="S1979" s="42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S1979" s="42"/>
      <c r="AT1979" s="42"/>
      <c r="AU1979" s="42"/>
      <c r="AV1979" s="42"/>
      <c r="AW1979" s="42"/>
      <c r="AX1979" s="42"/>
      <c r="AY1979" s="42"/>
      <c r="AZ1979" s="42"/>
      <c r="BA1979" s="42"/>
      <c r="BB1979" s="42"/>
      <c r="BC1979" s="42"/>
      <c r="BD1979" s="42"/>
      <c r="BE1979" s="42"/>
      <c r="BF1979" s="42"/>
      <c r="BG1979" s="42"/>
      <c r="BH1979" s="42"/>
      <c r="BI1979" s="42"/>
      <c r="BJ1979" s="42"/>
      <c r="BK1979" s="42"/>
      <c r="BL1979" s="42"/>
      <c r="BM1979" s="42"/>
      <c r="BN1979" s="42"/>
      <c r="BO1979" s="42"/>
      <c r="BP1979" s="42"/>
      <c r="BQ1979" s="42"/>
      <c r="BR1979" s="42"/>
      <c r="BS1979" s="42"/>
      <c r="BT1979" s="42"/>
      <c r="BU1979" s="42"/>
      <c r="BV1979" s="42"/>
      <c r="BW1979" s="42"/>
      <c r="BX1979" s="42"/>
      <c r="BY1979" s="42"/>
      <c r="BZ1979" s="42"/>
      <c r="CA1979" s="42"/>
      <c r="CB1979" s="42"/>
      <c r="CC1979" s="42"/>
      <c r="CD1979" s="42"/>
      <c r="CE1979" s="42"/>
      <c r="CF1979" s="42"/>
      <c r="CG1979" s="42"/>
      <c r="CH1979" s="42"/>
      <c r="CI1979" s="42"/>
      <c r="CJ1979" s="42"/>
      <c r="CK1979" s="42"/>
      <c r="CL1979" s="42"/>
      <c r="CM1979" s="42"/>
      <c r="CN1979" s="42"/>
      <c r="CO1979" s="42"/>
      <c r="CP1979" s="42"/>
      <c r="CQ1979" s="42"/>
      <c r="CR1979" s="42"/>
      <c r="CS1979" s="42"/>
      <c r="CT1979" s="42"/>
      <c r="CU1979" s="42"/>
      <c r="CV1979" s="42"/>
    </row>
    <row r="1980" spans="1:100" x14ac:dyDescent="0.45">
      <c r="A1980" s="42"/>
      <c r="B1980" s="42"/>
      <c r="C1980" s="42"/>
      <c r="D1980" s="42"/>
      <c r="E1980" s="42"/>
      <c r="F1980" s="42"/>
      <c r="G1980" s="42"/>
      <c r="H1980" s="42"/>
      <c r="I1980" s="42"/>
      <c r="J1980" s="42"/>
      <c r="K1980" s="42"/>
      <c r="L1980" s="42"/>
      <c r="M1980" s="42"/>
      <c r="N1980" s="42"/>
      <c r="O1980" s="42"/>
      <c r="P1980" s="42"/>
      <c r="Q1980" s="42"/>
      <c r="R1980" s="42"/>
      <c r="S1980" s="42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H1980" s="42"/>
      <c r="BI1980" s="42"/>
      <c r="BJ1980" s="42"/>
      <c r="BK1980" s="42"/>
      <c r="BL1980" s="42"/>
      <c r="BM1980" s="42"/>
      <c r="BN1980" s="42"/>
      <c r="BO1980" s="42"/>
      <c r="BP1980" s="42"/>
      <c r="BQ1980" s="42"/>
      <c r="BR1980" s="42"/>
      <c r="BS1980" s="42"/>
      <c r="BT1980" s="42"/>
      <c r="BU1980" s="42"/>
      <c r="BV1980" s="42"/>
      <c r="BW1980" s="42"/>
      <c r="BX1980" s="42"/>
      <c r="BY1980" s="42"/>
      <c r="BZ1980" s="42"/>
      <c r="CA1980" s="42"/>
      <c r="CB1980" s="42"/>
      <c r="CC1980" s="42"/>
      <c r="CD1980" s="42"/>
      <c r="CE1980" s="42"/>
      <c r="CF1980" s="42"/>
      <c r="CG1980" s="42"/>
      <c r="CH1980" s="42"/>
      <c r="CI1980" s="42"/>
      <c r="CJ1980" s="42"/>
      <c r="CK1980" s="42"/>
      <c r="CL1980" s="42"/>
      <c r="CM1980" s="42"/>
      <c r="CN1980" s="42"/>
      <c r="CO1980" s="42"/>
      <c r="CP1980" s="42"/>
      <c r="CQ1980" s="42"/>
      <c r="CR1980" s="42"/>
      <c r="CS1980" s="42"/>
      <c r="CT1980" s="42"/>
      <c r="CU1980" s="42"/>
      <c r="CV1980" s="42"/>
    </row>
    <row r="1981" spans="1:100" x14ac:dyDescent="0.45">
      <c r="A1981" s="42"/>
      <c r="B1981" s="42"/>
      <c r="C1981" s="42"/>
      <c r="D1981" s="42"/>
      <c r="E1981" s="42"/>
      <c r="F1981" s="42"/>
      <c r="G1981" s="42"/>
      <c r="H1981" s="42"/>
      <c r="I1981" s="42"/>
      <c r="J1981" s="42"/>
      <c r="K1981" s="42"/>
      <c r="L1981" s="42"/>
      <c r="M1981" s="42"/>
      <c r="N1981" s="42"/>
      <c r="O1981" s="42"/>
      <c r="P1981" s="42"/>
      <c r="Q1981" s="42"/>
      <c r="R1981" s="42"/>
      <c r="S1981" s="42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S1981" s="42"/>
      <c r="AT1981" s="42"/>
      <c r="AU1981" s="42"/>
      <c r="AV1981" s="42"/>
      <c r="AW1981" s="42"/>
      <c r="AX1981" s="42"/>
      <c r="AY1981" s="42"/>
      <c r="AZ1981" s="42"/>
      <c r="BA1981" s="42"/>
      <c r="BB1981" s="42"/>
      <c r="BC1981" s="42"/>
      <c r="BD1981" s="42"/>
      <c r="BE1981" s="42"/>
      <c r="BF1981" s="42"/>
      <c r="BG1981" s="42"/>
      <c r="BH1981" s="42"/>
      <c r="BI1981" s="42"/>
      <c r="BJ1981" s="42"/>
      <c r="BK1981" s="42"/>
      <c r="BL1981" s="42"/>
      <c r="BM1981" s="42"/>
      <c r="BN1981" s="42"/>
      <c r="BO1981" s="42"/>
      <c r="BP1981" s="42"/>
      <c r="BQ1981" s="42"/>
      <c r="BR1981" s="42"/>
      <c r="BS1981" s="42"/>
      <c r="BT1981" s="42"/>
      <c r="BU1981" s="42"/>
      <c r="BV1981" s="42"/>
      <c r="BW1981" s="42"/>
      <c r="BX1981" s="42"/>
      <c r="BY1981" s="42"/>
      <c r="BZ1981" s="42"/>
      <c r="CA1981" s="42"/>
      <c r="CB1981" s="42"/>
      <c r="CC1981" s="42"/>
      <c r="CD1981" s="42"/>
      <c r="CE1981" s="42"/>
      <c r="CF1981" s="42"/>
      <c r="CG1981" s="42"/>
      <c r="CH1981" s="42"/>
      <c r="CI1981" s="42"/>
      <c r="CJ1981" s="42"/>
      <c r="CK1981" s="42"/>
      <c r="CL1981" s="42"/>
      <c r="CM1981" s="42"/>
      <c r="CN1981" s="42"/>
      <c r="CO1981" s="42"/>
      <c r="CP1981" s="42"/>
      <c r="CQ1981" s="42"/>
      <c r="CR1981" s="42"/>
      <c r="CS1981" s="42"/>
      <c r="CT1981" s="42"/>
      <c r="CU1981" s="42"/>
      <c r="CV1981" s="42"/>
    </row>
    <row r="1982" spans="1:100" x14ac:dyDescent="0.45">
      <c r="A1982" s="42"/>
      <c r="B1982" s="42"/>
      <c r="C1982" s="42"/>
      <c r="D1982" s="42"/>
      <c r="E1982" s="42"/>
      <c r="F1982" s="42"/>
      <c r="G1982" s="42"/>
      <c r="H1982" s="42"/>
      <c r="I1982" s="42"/>
      <c r="J1982" s="42"/>
      <c r="K1982" s="42"/>
      <c r="L1982" s="42"/>
      <c r="M1982" s="42"/>
      <c r="N1982" s="42"/>
      <c r="O1982" s="42"/>
      <c r="P1982" s="42"/>
      <c r="Q1982" s="42"/>
      <c r="R1982" s="42"/>
      <c r="S1982" s="42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H1982" s="42"/>
      <c r="BI1982" s="42"/>
      <c r="BJ1982" s="42"/>
      <c r="BK1982" s="42"/>
      <c r="BL1982" s="42"/>
      <c r="BM1982" s="42"/>
      <c r="BN1982" s="42"/>
      <c r="BO1982" s="42"/>
      <c r="BP1982" s="42"/>
      <c r="BQ1982" s="42"/>
      <c r="BR1982" s="42"/>
      <c r="BS1982" s="42"/>
      <c r="BT1982" s="42"/>
      <c r="BU1982" s="42"/>
      <c r="BV1982" s="42"/>
      <c r="BW1982" s="42"/>
      <c r="BX1982" s="42"/>
      <c r="BY1982" s="42"/>
      <c r="BZ1982" s="42"/>
      <c r="CA1982" s="42"/>
      <c r="CB1982" s="42"/>
      <c r="CC1982" s="42"/>
      <c r="CD1982" s="42"/>
      <c r="CE1982" s="42"/>
      <c r="CF1982" s="42"/>
      <c r="CG1982" s="42"/>
      <c r="CH1982" s="42"/>
      <c r="CI1982" s="42"/>
      <c r="CJ1982" s="42"/>
      <c r="CK1982" s="42"/>
      <c r="CL1982" s="42"/>
      <c r="CM1982" s="42"/>
      <c r="CN1982" s="42"/>
      <c r="CO1982" s="42"/>
      <c r="CP1982" s="42"/>
      <c r="CQ1982" s="42"/>
      <c r="CR1982" s="42"/>
      <c r="CS1982" s="42"/>
      <c r="CT1982" s="42"/>
      <c r="CU1982" s="42"/>
      <c r="CV1982" s="42"/>
    </row>
    <row r="1983" spans="1:100" x14ac:dyDescent="0.45">
      <c r="A1983" s="42"/>
      <c r="B1983" s="42"/>
      <c r="C1983" s="42"/>
      <c r="D1983" s="42"/>
      <c r="E1983" s="42"/>
      <c r="F1983" s="42"/>
      <c r="G1983" s="42"/>
      <c r="H1983" s="42"/>
      <c r="I1983" s="42"/>
      <c r="J1983" s="42"/>
      <c r="K1983" s="42"/>
      <c r="L1983" s="42"/>
      <c r="M1983" s="42"/>
      <c r="N1983" s="42"/>
      <c r="O1983" s="42"/>
      <c r="P1983" s="42"/>
      <c r="Q1983" s="42"/>
      <c r="R1983" s="42"/>
      <c r="S1983" s="42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S1983" s="42"/>
      <c r="AT1983" s="42"/>
      <c r="AU1983" s="42"/>
      <c r="AV1983" s="42"/>
      <c r="AW1983" s="42"/>
      <c r="AX1983" s="42"/>
      <c r="AY1983" s="42"/>
      <c r="AZ1983" s="42"/>
      <c r="BA1983" s="42"/>
      <c r="BB1983" s="42"/>
      <c r="BC1983" s="42"/>
      <c r="BD1983" s="42"/>
      <c r="BE1983" s="42"/>
      <c r="BF1983" s="42"/>
      <c r="BG1983" s="42"/>
      <c r="BH1983" s="42"/>
      <c r="BI1983" s="42"/>
      <c r="BJ1983" s="42"/>
      <c r="BK1983" s="42"/>
      <c r="BL1983" s="42"/>
      <c r="BM1983" s="42"/>
      <c r="BN1983" s="42"/>
      <c r="BO1983" s="42"/>
      <c r="BP1983" s="42"/>
      <c r="BQ1983" s="42"/>
      <c r="BR1983" s="42"/>
      <c r="BS1983" s="42"/>
      <c r="BT1983" s="42"/>
      <c r="BU1983" s="42"/>
      <c r="BV1983" s="42"/>
      <c r="BW1983" s="42"/>
      <c r="BX1983" s="42"/>
      <c r="BY1983" s="42"/>
      <c r="BZ1983" s="42"/>
      <c r="CA1983" s="42"/>
      <c r="CB1983" s="42"/>
      <c r="CC1983" s="42"/>
      <c r="CD1983" s="42"/>
      <c r="CE1983" s="42"/>
      <c r="CF1983" s="42"/>
      <c r="CG1983" s="42"/>
      <c r="CH1983" s="42"/>
      <c r="CI1983" s="42"/>
      <c r="CJ1983" s="42"/>
      <c r="CK1983" s="42"/>
      <c r="CL1983" s="42"/>
      <c r="CM1983" s="42"/>
      <c r="CN1983" s="42"/>
      <c r="CO1983" s="42"/>
      <c r="CP1983" s="42"/>
      <c r="CQ1983" s="42"/>
      <c r="CR1983" s="42"/>
      <c r="CS1983" s="42"/>
      <c r="CT1983" s="42"/>
      <c r="CU1983" s="42"/>
      <c r="CV1983" s="42"/>
    </row>
    <row r="1984" spans="1:100" x14ac:dyDescent="0.45">
      <c r="A1984" s="42"/>
      <c r="B1984" s="42"/>
      <c r="C1984" s="42"/>
      <c r="D1984" s="42"/>
      <c r="E1984" s="42"/>
      <c r="F1984" s="42"/>
      <c r="G1984" s="42"/>
      <c r="H1984" s="42"/>
      <c r="I1984" s="42"/>
      <c r="J1984" s="42"/>
      <c r="K1984" s="42"/>
      <c r="L1984" s="42"/>
      <c r="M1984" s="42"/>
      <c r="N1984" s="42"/>
      <c r="O1984" s="42"/>
      <c r="P1984" s="42"/>
      <c r="Q1984" s="42"/>
      <c r="R1984" s="42"/>
      <c r="S1984" s="42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S1984" s="42"/>
      <c r="AT1984" s="42"/>
      <c r="AU1984" s="42"/>
      <c r="AV1984" s="42"/>
      <c r="AW1984" s="42"/>
      <c r="AX1984" s="42"/>
      <c r="AY1984" s="42"/>
      <c r="AZ1984" s="42"/>
      <c r="BA1984" s="42"/>
      <c r="BB1984" s="42"/>
      <c r="BC1984" s="42"/>
      <c r="BD1984" s="42"/>
      <c r="BE1984" s="42"/>
      <c r="BF1984" s="42"/>
      <c r="BG1984" s="42"/>
      <c r="BH1984" s="42"/>
      <c r="BI1984" s="42"/>
      <c r="BJ1984" s="42"/>
      <c r="BK1984" s="42"/>
      <c r="BL1984" s="42"/>
      <c r="BM1984" s="42"/>
      <c r="BN1984" s="42"/>
      <c r="BO1984" s="42"/>
      <c r="BP1984" s="42"/>
      <c r="BQ1984" s="42"/>
      <c r="BR1984" s="42"/>
      <c r="BS1984" s="42"/>
      <c r="BT1984" s="42"/>
      <c r="BU1984" s="42"/>
      <c r="BV1984" s="42"/>
      <c r="BW1984" s="42"/>
      <c r="BX1984" s="42"/>
      <c r="BY1984" s="42"/>
      <c r="BZ1984" s="42"/>
      <c r="CA1984" s="42"/>
      <c r="CB1984" s="42"/>
      <c r="CC1984" s="42"/>
      <c r="CD1984" s="42"/>
      <c r="CE1984" s="42"/>
      <c r="CF1984" s="42"/>
      <c r="CG1984" s="42"/>
      <c r="CH1984" s="42"/>
      <c r="CI1984" s="42"/>
      <c r="CJ1984" s="42"/>
      <c r="CK1984" s="42"/>
      <c r="CL1984" s="42"/>
      <c r="CM1984" s="42"/>
      <c r="CN1984" s="42"/>
      <c r="CO1984" s="42"/>
      <c r="CP1984" s="42"/>
      <c r="CQ1984" s="42"/>
      <c r="CR1984" s="42"/>
      <c r="CS1984" s="42"/>
      <c r="CT1984" s="42"/>
      <c r="CU1984" s="42"/>
      <c r="CV1984" s="42"/>
    </row>
    <row r="1985" spans="1:100" x14ac:dyDescent="0.45">
      <c r="A1985" s="42"/>
      <c r="B1985" s="42"/>
      <c r="C1985" s="42"/>
      <c r="D1985" s="42"/>
      <c r="E1985" s="42"/>
      <c r="F1985" s="42"/>
      <c r="G1985" s="42"/>
      <c r="H1985" s="42"/>
      <c r="I1985" s="42"/>
      <c r="J1985" s="42"/>
      <c r="K1985" s="42"/>
      <c r="L1985" s="42"/>
      <c r="M1985" s="42"/>
      <c r="N1985" s="42"/>
      <c r="O1985" s="42"/>
      <c r="P1985" s="42"/>
      <c r="Q1985" s="42"/>
      <c r="R1985" s="42"/>
      <c r="S1985" s="42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H1985" s="42"/>
      <c r="BI1985" s="42"/>
      <c r="BJ1985" s="42"/>
      <c r="BK1985" s="42"/>
      <c r="BL1985" s="42"/>
      <c r="BM1985" s="42"/>
      <c r="BN1985" s="42"/>
      <c r="BO1985" s="42"/>
      <c r="BP1985" s="42"/>
      <c r="BQ1985" s="42"/>
      <c r="BR1985" s="42"/>
      <c r="BS1985" s="42"/>
      <c r="BT1985" s="42"/>
      <c r="BU1985" s="42"/>
      <c r="BV1985" s="42"/>
      <c r="BW1985" s="42"/>
      <c r="BX1985" s="42"/>
      <c r="BY1985" s="42"/>
      <c r="BZ1985" s="42"/>
      <c r="CA1985" s="42"/>
      <c r="CB1985" s="42"/>
      <c r="CC1985" s="42"/>
      <c r="CD1985" s="42"/>
      <c r="CE1985" s="42"/>
      <c r="CF1985" s="42"/>
      <c r="CG1985" s="42"/>
      <c r="CH1985" s="42"/>
      <c r="CI1985" s="42"/>
      <c r="CJ1985" s="42"/>
      <c r="CK1985" s="42"/>
      <c r="CL1985" s="42"/>
      <c r="CM1985" s="42"/>
      <c r="CN1985" s="42"/>
      <c r="CO1985" s="42"/>
      <c r="CP1985" s="42"/>
      <c r="CQ1985" s="42"/>
      <c r="CR1985" s="42"/>
      <c r="CS1985" s="42"/>
      <c r="CT1985" s="42"/>
      <c r="CU1985" s="42"/>
      <c r="CV1985" s="42"/>
    </row>
    <row r="1986" spans="1:100" x14ac:dyDescent="0.45">
      <c r="A1986" s="42"/>
      <c r="B1986" s="42"/>
      <c r="C1986" s="42"/>
      <c r="D1986" s="42"/>
      <c r="E1986" s="42"/>
      <c r="F1986" s="42"/>
      <c r="G1986" s="42"/>
      <c r="H1986" s="42"/>
      <c r="I1986" s="42"/>
      <c r="J1986" s="42"/>
      <c r="K1986" s="42"/>
      <c r="L1986" s="42"/>
      <c r="M1986" s="42"/>
      <c r="N1986" s="42"/>
      <c r="O1986" s="42"/>
      <c r="P1986" s="42"/>
      <c r="Q1986" s="42"/>
      <c r="R1986" s="42"/>
      <c r="S1986" s="42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S1986" s="42"/>
      <c r="AT1986" s="42"/>
      <c r="AU1986" s="42"/>
      <c r="AV1986" s="42"/>
      <c r="AW1986" s="42"/>
      <c r="AX1986" s="42"/>
      <c r="AY1986" s="42"/>
      <c r="AZ1986" s="42"/>
      <c r="BA1986" s="42"/>
      <c r="BB1986" s="42"/>
      <c r="BC1986" s="42"/>
      <c r="BD1986" s="42"/>
      <c r="BE1986" s="42"/>
      <c r="BF1986" s="42"/>
      <c r="BG1986" s="42"/>
      <c r="BH1986" s="42"/>
      <c r="BI1986" s="42"/>
      <c r="BJ1986" s="42"/>
      <c r="BK1986" s="42"/>
      <c r="BL1986" s="42"/>
      <c r="BM1986" s="42"/>
      <c r="BN1986" s="42"/>
      <c r="BO1986" s="42"/>
      <c r="BP1986" s="42"/>
      <c r="BQ1986" s="42"/>
      <c r="BR1986" s="42"/>
      <c r="BS1986" s="42"/>
      <c r="BT1986" s="42"/>
      <c r="BU1986" s="42"/>
      <c r="BV1986" s="42"/>
      <c r="BW1986" s="42"/>
      <c r="BX1986" s="42"/>
      <c r="BY1986" s="42"/>
      <c r="BZ1986" s="42"/>
      <c r="CA1986" s="42"/>
      <c r="CB1986" s="42"/>
      <c r="CC1986" s="42"/>
      <c r="CD1986" s="42"/>
      <c r="CE1986" s="42"/>
      <c r="CF1986" s="42"/>
      <c r="CG1986" s="42"/>
      <c r="CH1986" s="42"/>
      <c r="CI1986" s="42"/>
      <c r="CJ1986" s="42"/>
      <c r="CK1986" s="42"/>
      <c r="CL1986" s="42"/>
      <c r="CM1986" s="42"/>
      <c r="CN1986" s="42"/>
      <c r="CO1986" s="42"/>
      <c r="CP1986" s="42"/>
      <c r="CQ1986" s="42"/>
      <c r="CR1986" s="42"/>
      <c r="CS1986" s="42"/>
      <c r="CT1986" s="42"/>
      <c r="CU1986" s="42"/>
      <c r="CV1986" s="42"/>
    </row>
    <row r="1987" spans="1:100" x14ac:dyDescent="0.45">
      <c r="A1987" s="42"/>
      <c r="B1987" s="42"/>
      <c r="C1987" s="42"/>
      <c r="D1987" s="42"/>
      <c r="E1987" s="42"/>
      <c r="F1987" s="42"/>
      <c r="G1987" s="42"/>
      <c r="H1987" s="42"/>
      <c r="I1987" s="42"/>
      <c r="J1987" s="42"/>
      <c r="K1987" s="42"/>
      <c r="L1987" s="42"/>
      <c r="M1987" s="42"/>
      <c r="N1987" s="42"/>
      <c r="O1987" s="42"/>
      <c r="P1987" s="42"/>
      <c r="Q1987" s="42"/>
      <c r="R1987" s="42"/>
      <c r="S1987" s="42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S1987" s="42"/>
      <c r="AT1987" s="42"/>
      <c r="AU1987" s="42"/>
      <c r="AV1987" s="42"/>
      <c r="AW1987" s="42"/>
      <c r="AX1987" s="42"/>
      <c r="AY1987" s="42"/>
      <c r="AZ1987" s="42"/>
      <c r="BA1987" s="42"/>
      <c r="BB1987" s="42"/>
      <c r="BC1987" s="42"/>
      <c r="BD1987" s="42"/>
      <c r="BE1987" s="42"/>
      <c r="BF1987" s="42"/>
      <c r="BG1987" s="42"/>
      <c r="BH1987" s="42"/>
      <c r="BI1987" s="42"/>
      <c r="BJ1987" s="42"/>
      <c r="BK1987" s="42"/>
      <c r="BL1987" s="42"/>
      <c r="BM1987" s="42"/>
      <c r="BN1987" s="42"/>
      <c r="BO1987" s="42"/>
      <c r="BP1987" s="42"/>
      <c r="BQ1987" s="42"/>
      <c r="BR1987" s="42"/>
      <c r="BS1987" s="42"/>
      <c r="BT1987" s="42"/>
      <c r="BU1987" s="42"/>
      <c r="BV1987" s="42"/>
      <c r="BW1987" s="42"/>
      <c r="BX1987" s="42"/>
      <c r="BY1987" s="42"/>
      <c r="BZ1987" s="42"/>
      <c r="CA1987" s="42"/>
      <c r="CB1987" s="42"/>
      <c r="CC1987" s="42"/>
      <c r="CD1987" s="42"/>
      <c r="CE1987" s="42"/>
      <c r="CF1987" s="42"/>
      <c r="CG1987" s="42"/>
      <c r="CH1987" s="42"/>
      <c r="CI1987" s="42"/>
      <c r="CJ1987" s="42"/>
      <c r="CK1987" s="42"/>
      <c r="CL1987" s="42"/>
      <c r="CM1987" s="42"/>
      <c r="CN1987" s="42"/>
      <c r="CO1987" s="42"/>
      <c r="CP1987" s="42"/>
      <c r="CQ1987" s="42"/>
      <c r="CR1987" s="42"/>
      <c r="CS1987" s="42"/>
      <c r="CT1987" s="42"/>
      <c r="CU1987" s="42"/>
      <c r="CV1987" s="42"/>
    </row>
    <row r="1988" spans="1:100" x14ac:dyDescent="0.45">
      <c r="A1988" s="42"/>
      <c r="B1988" s="42"/>
      <c r="C1988" s="42"/>
      <c r="D1988" s="42"/>
      <c r="E1988" s="42"/>
      <c r="F1988" s="42"/>
      <c r="G1988" s="42"/>
      <c r="H1988" s="42"/>
      <c r="I1988" s="42"/>
      <c r="J1988" s="42"/>
      <c r="K1988" s="42"/>
      <c r="L1988" s="42"/>
      <c r="M1988" s="42"/>
      <c r="N1988" s="42"/>
      <c r="O1988" s="42"/>
      <c r="P1988" s="42"/>
      <c r="Q1988" s="42"/>
      <c r="R1988" s="42"/>
      <c r="S1988" s="42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H1988" s="42"/>
      <c r="BI1988" s="42"/>
      <c r="BJ1988" s="42"/>
      <c r="BK1988" s="42"/>
      <c r="BL1988" s="42"/>
      <c r="BM1988" s="42"/>
      <c r="BN1988" s="42"/>
      <c r="BO1988" s="42"/>
      <c r="BP1988" s="42"/>
      <c r="BQ1988" s="42"/>
      <c r="BR1988" s="42"/>
      <c r="BS1988" s="42"/>
      <c r="BT1988" s="42"/>
      <c r="BU1988" s="42"/>
      <c r="BV1988" s="42"/>
      <c r="BW1988" s="42"/>
      <c r="BX1988" s="42"/>
      <c r="BY1988" s="42"/>
      <c r="BZ1988" s="42"/>
      <c r="CA1988" s="42"/>
      <c r="CB1988" s="42"/>
      <c r="CC1988" s="42"/>
      <c r="CD1988" s="42"/>
      <c r="CE1988" s="42"/>
      <c r="CF1988" s="42"/>
      <c r="CG1988" s="42"/>
      <c r="CH1988" s="42"/>
      <c r="CI1988" s="42"/>
      <c r="CJ1988" s="42"/>
      <c r="CK1988" s="42"/>
      <c r="CL1988" s="42"/>
      <c r="CM1988" s="42"/>
      <c r="CN1988" s="42"/>
      <c r="CO1988" s="42"/>
      <c r="CP1988" s="42"/>
      <c r="CQ1988" s="42"/>
      <c r="CR1988" s="42"/>
      <c r="CS1988" s="42"/>
      <c r="CT1988" s="42"/>
      <c r="CU1988" s="42"/>
      <c r="CV1988" s="42"/>
    </row>
    <row r="1989" spans="1:100" x14ac:dyDescent="0.45">
      <c r="A1989" s="42"/>
      <c r="B1989" s="42"/>
      <c r="C1989" s="42"/>
      <c r="D1989" s="42"/>
      <c r="E1989" s="42"/>
      <c r="F1989" s="42"/>
      <c r="G1989" s="42"/>
      <c r="H1989" s="42"/>
      <c r="I1989" s="42"/>
      <c r="J1989" s="42"/>
      <c r="K1989" s="42"/>
      <c r="L1989" s="42"/>
      <c r="M1989" s="42"/>
      <c r="N1989" s="42"/>
      <c r="O1989" s="42"/>
      <c r="P1989" s="42"/>
      <c r="Q1989" s="42"/>
      <c r="R1989" s="42"/>
      <c r="S1989" s="42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H1989" s="42"/>
      <c r="BI1989" s="42"/>
      <c r="BJ1989" s="42"/>
      <c r="BK1989" s="42"/>
      <c r="BL1989" s="42"/>
      <c r="BM1989" s="42"/>
      <c r="BN1989" s="42"/>
      <c r="BO1989" s="42"/>
      <c r="BP1989" s="42"/>
      <c r="BQ1989" s="42"/>
      <c r="BR1989" s="42"/>
      <c r="BS1989" s="42"/>
      <c r="BT1989" s="42"/>
      <c r="BU1989" s="42"/>
      <c r="BV1989" s="42"/>
      <c r="BW1989" s="42"/>
      <c r="BX1989" s="42"/>
      <c r="BY1989" s="42"/>
      <c r="BZ1989" s="42"/>
      <c r="CA1989" s="42"/>
      <c r="CB1989" s="42"/>
      <c r="CC1989" s="42"/>
      <c r="CD1989" s="42"/>
      <c r="CE1989" s="42"/>
      <c r="CF1989" s="42"/>
      <c r="CG1989" s="42"/>
      <c r="CH1989" s="42"/>
      <c r="CI1989" s="42"/>
      <c r="CJ1989" s="42"/>
      <c r="CK1989" s="42"/>
      <c r="CL1989" s="42"/>
      <c r="CM1989" s="42"/>
      <c r="CN1989" s="42"/>
      <c r="CO1989" s="42"/>
      <c r="CP1989" s="42"/>
      <c r="CQ1989" s="42"/>
      <c r="CR1989" s="42"/>
      <c r="CS1989" s="42"/>
      <c r="CT1989" s="42"/>
      <c r="CU1989" s="42"/>
      <c r="CV1989" s="42"/>
    </row>
    <row r="1990" spans="1:100" x14ac:dyDescent="0.45">
      <c r="A1990" s="42"/>
      <c r="B1990" s="42"/>
      <c r="C1990" s="42"/>
      <c r="D1990" s="42"/>
      <c r="E1990" s="42"/>
      <c r="F1990" s="42"/>
      <c r="G1990" s="42"/>
      <c r="H1990" s="42"/>
      <c r="I1990" s="42"/>
      <c r="J1990" s="42"/>
      <c r="K1990" s="42"/>
      <c r="L1990" s="42"/>
      <c r="M1990" s="42"/>
      <c r="N1990" s="42"/>
      <c r="O1990" s="42"/>
      <c r="P1990" s="42"/>
      <c r="Q1990" s="42"/>
      <c r="R1990" s="42"/>
      <c r="S1990" s="42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H1990" s="42"/>
      <c r="BI1990" s="42"/>
      <c r="BJ1990" s="42"/>
      <c r="BK1990" s="42"/>
      <c r="BL1990" s="42"/>
      <c r="BM1990" s="42"/>
      <c r="BN1990" s="42"/>
      <c r="BO1990" s="42"/>
      <c r="BP1990" s="42"/>
      <c r="BQ1990" s="42"/>
      <c r="BR1990" s="42"/>
      <c r="BS1990" s="42"/>
      <c r="BT1990" s="42"/>
      <c r="BU1990" s="42"/>
      <c r="BV1990" s="42"/>
      <c r="BW1990" s="42"/>
      <c r="BX1990" s="42"/>
      <c r="BY1990" s="42"/>
      <c r="BZ1990" s="42"/>
      <c r="CA1990" s="42"/>
      <c r="CB1990" s="42"/>
      <c r="CC1990" s="42"/>
      <c r="CD1990" s="42"/>
      <c r="CE1990" s="42"/>
      <c r="CF1990" s="42"/>
      <c r="CG1990" s="42"/>
      <c r="CH1990" s="42"/>
      <c r="CI1990" s="42"/>
      <c r="CJ1990" s="42"/>
      <c r="CK1990" s="42"/>
      <c r="CL1990" s="42"/>
      <c r="CM1990" s="42"/>
      <c r="CN1990" s="42"/>
      <c r="CO1990" s="42"/>
      <c r="CP1990" s="42"/>
      <c r="CQ1990" s="42"/>
      <c r="CR1990" s="42"/>
      <c r="CS1990" s="42"/>
      <c r="CT1990" s="42"/>
      <c r="CU1990" s="42"/>
      <c r="CV1990" s="42"/>
    </row>
    <row r="1991" spans="1:100" x14ac:dyDescent="0.45">
      <c r="A1991" s="42"/>
      <c r="B1991" s="42"/>
      <c r="C1991" s="42"/>
      <c r="D1991" s="42"/>
      <c r="E1991" s="42"/>
      <c r="F1991" s="42"/>
      <c r="G1991" s="42"/>
      <c r="H1991" s="42"/>
      <c r="I1991" s="42"/>
      <c r="J1991" s="42"/>
      <c r="K1991" s="42"/>
      <c r="L1991" s="42"/>
      <c r="M1991" s="42"/>
      <c r="N1991" s="42"/>
      <c r="O1991" s="42"/>
      <c r="P1991" s="42"/>
      <c r="Q1991" s="42"/>
      <c r="R1991" s="42"/>
      <c r="S1991" s="42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S1991" s="42"/>
      <c r="AT1991" s="42"/>
      <c r="AU1991" s="42"/>
      <c r="AV1991" s="42"/>
      <c r="AW1991" s="42"/>
      <c r="AX1991" s="42"/>
      <c r="AY1991" s="42"/>
      <c r="AZ1991" s="42"/>
      <c r="BA1991" s="42"/>
      <c r="BB1991" s="42"/>
      <c r="BC1991" s="42"/>
      <c r="BD1991" s="42"/>
      <c r="BE1991" s="42"/>
      <c r="BF1991" s="42"/>
      <c r="BG1991" s="42"/>
      <c r="BH1991" s="42"/>
      <c r="BI1991" s="42"/>
      <c r="BJ1991" s="42"/>
      <c r="BK1991" s="42"/>
      <c r="BL1991" s="42"/>
      <c r="BM1991" s="42"/>
      <c r="BN1991" s="42"/>
      <c r="BO1991" s="42"/>
      <c r="BP1991" s="42"/>
      <c r="BQ1991" s="42"/>
      <c r="BR1991" s="42"/>
      <c r="BS1991" s="42"/>
      <c r="BT1991" s="42"/>
      <c r="BU1991" s="42"/>
      <c r="BV1991" s="42"/>
      <c r="BW1991" s="42"/>
      <c r="BX1991" s="42"/>
      <c r="BY1991" s="42"/>
      <c r="BZ1991" s="42"/>
      <c r="CA1991" s="42"/>
      <c r="CB1991" s="42"/>
      <c r="CC1991" s="42"/>
      <c r="CD1991" s="42"/>
      <c r="CE1991" s="42"/>
      <c r="CF1991" s="42"/>
      <c r="CG1991" s="42"/>
      <c r="CH1991" s="42"/>
      <c r="CI1991" s="42"/>
      <c r="CJ1991" s="42"/>
      <c r="CK1991" s="42"/>
      <c r="CL1991" s="42"/>
      <c r="CM1991" s="42"/>
      <c r="CN1991" s="42"/>
      <c r="CO1991" s="42"/>
      <c r="CP1991" s="42"/>
      <c r="CQ1991" s="42"/>
      <c r="CR1991" s="42"/>
      <c r="CS1991" s="42"/>
      <c r="CT1991" s="42"/>
      <c r="CU1991" s="42"/>
      <c r="CV1991" s="42"/>
    </row>
    <row r="1992" spans="1:100" x14ac:dyDescent="0.45">
      <c r="A1992" s="42"/>
      <c r="B1992" s="42"/>
      <c r="C1992" s="42"/>
      <c r="D1992" s="42"/>
      <c r="E1992" s="42"/>
      <c r="F1992" s="42"/>
      <c r="G1992" s="42"/>
      <c r="H1992" s="42"/>
      <c r="I1992" s="42"/>
      <c r="J1992" s="42"/>
      <c r="K1992" s="42"/>
      <c r="L1992" s="42"/>
      <c r="M1992" s="42"/>
      <c r="N1992" s="42"/>
      <c r="O1992" s="42"/>
      <c r="P1992" s="42"/>
      <c r="Q1992" s="42"/>
      <c r="R1992" s="42"/>
      <c r="S1992" s="42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H1992" s="42"/>
      <c r="BI1992" s="42"/>
      <c r="BJ1992" s="42"/>
      <c r="BK1992" s="42"/>
      <c r="BL1992" s="42"/>
      <c r="BM1992" s="42"/>
      <c r="BN1992" s="42"/>
      <c r="BO1992" s="42"/>
      <c r="BP1992" s="42"/>
      <c r="BQ1992" s="42"/>
      <c r="BR1992" s="42"/>
      <c r="BS1992" s="42"/>
      <c r="BT1992" s="42"/>
      <c r="BU1992" s="42"/>
      <c r="BV1992" s="42"/>
      <c r="BW1992" s="42"/>
      <c r="BX1992" s="42"/>
      <c r="BY1992" s="42"/>
      <c r="BZ1992" s="42"/>
      <c r="CA1992" s="42"/>
      <c r="CB1992" s="42"/>
      <c r="CC1992" s="42"/>
      <c r="CD1992" s="42"/>
      <c r="CE1992" s="42"/>
      <c r="CF1992" s="42"/>
      <c r="CG1992" s="42"/>
      <c r="CH1992" s="42"/>
      <c r="CI1992" s="42"/>
      <c r="CJ1992" s="42"/>
      <c r="CK1992" s="42"/>
      <c r="CL1992" s="42"/>
      <c r="CM1992" s="42"/>
      <c r="CN1992" s="42"/>
      <c r="CO1992" s="42"/>
      <c r="CP1992" s="42"/>
      <c r="CQ1992" s="42"/>
      <c r="CR1992" s="42"/>
      <c r="CS1992" s="42"/>
      <c r="CT1992" s="42"/>
      <c r="CU1992" s="42"/>
      <c r="CV1992" s="42"/>
    </row>
    <row r="1993" spans="1:100" x14ac:dyDescent="0.45">
      <c r="A1993" s="42"/>
      <c r="B1993" s="42"/>
      <c r="C1993" s="42"/>
      <c r="D1993" s="42"/>
      <c r="E1993" s="42"/>
      <c r="F1993" s="42"/>
      <c r="G1993" s="42"/>
      <c r="H1993" s="42"/>
      <c r="I1993" s="42"/>
      <c r="J1993" s="42"/>
      <c r="K1993" s="42"/>
      <c r="L1993" s="42"/>
      <c r="M1993" s="42"/>
      <c r="N1993" s="42"/>
      <c r="O1993" s="42"/>
      <c r="P1993" s="42"/>
      <c r="Q1993" s="42"/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H1993" s="42"/>
      <c r="BI1993" s="42"/>
      <c r="BJ1993" s="42"/>
      <c r="BK1993" s="42"/>
      <c r="BL1993" s="42"/>
      <c r="BM1993" s="42"/>
      <c r="BN1993" s="42"/>
      <c r="BO1993" s="42"/>
      <c r="BP1993" s="42"/>
      <c r="BQ1993" s="42"/>
      <c r="BR1993" s="42"/>
      <c r="BS1993" s="42"/>
      <c r="BT1993" s="42"/>
      <c r="BU1993" s="42"/>
      <c r="BV1993" s="42"/>
      <c r="BW1993" s="42"/>
      <c r="BX1993" s="42"/>
      <c r="BY1993" s="42"/>
      <c r="BZ1993" s="42"/>
      <c r="CA1993" s="42"/>
      <c r="CB1993" s="42"/>
      <c r="CC1993" s="42"/>
      <c r="CD1993" s="42"/>
      <c r="CE1993" s="42"/>
      <c r="CF1993" s="42"/>
      <c r="CG1993" s="42"/>
      <c r="CH1993" s="42"/>
      <c r="CI1993" s="42"/>
      <c r="CJ1993" s="42"/>
      <c r="CK1993" s="42"/>
      <c r="CL1993" s="42"/>
      <c r="CM1993" s="42"/>
      <c r="CN1993" s="42"/>
      <c r="CO1993" s="42"/>
      <c r="CP1993" s="42"/>
      <c r="CQ1993" s="42"/>
      <c r="CR1993" s="42"/>
      <c r="CS1993" s="42"/>
      <c r="CT1993" s="42"/>
      <c r="CU1993" s="42"/>
      <c r="CV1993" s="42"/>
    </row>
    <row r="1994" spans="1:100" x14ac:dyDescent="0.45">
      <c r="A1994" s="42"/>
      <c r="B1994" s="42"/>
      <c r="C1994" s="42"/>
      <c r="D1994" s="42"/>
      <c r="E1994" s="42"/>
      <c r="F1994" s="42"/>
      <c r="G1994" s="42"/>
      <c r="H1994" s="42"/>
      <c r="I1994" s="42"/>
      <c r="J1994" s="42"/>
      <c r="K1994" s="42"/>
      <c r="L1994" s="42"/>
      <c r="M1994" s="42"/>
      <c r="N1994" s="42"/>
      <c r="O1994" s="42"/>
      <c r="P1994" s="42"/>
      <c r="Q1994" s="42"/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H1994" s="42"/>
      <c r="BI1994" s="42"/>
      <c r="BJ1994" s="42"/>
      <c r="BK1994" s="42"/>
      <c r="BL1994" s="42"/>
      <c r="BM1994" s="42"/>
      <c r="BN1994" s="42"/>
      <c r="BO1994" s="42"/>
      <c r="BP1994" s="42"/>
      <c r="BQ1994" s="42"/>
      <c r="BR1994" s="42"/>
      <c r="BS1994" s="42"/>
      <c r="BT1994" s="42"/>
      <c r="BU1994" s="42"/>
      <c r="BV1994" s="42"/>
      <c r="BW1994" s="42"/>
      <c r="BX1994" s="42"/>
      <c r="BY1994" s="42"/>
      <c r="BZ1994" s="42"/>
      <c r="CA1994" s="42"/>
      <c r="CB1994" s="42"/>
      <c r="CC1994" s="42"/>
      <c r="CD1994" s="42"/>
      <c r="CE1994" s="42"/>
      <c r="CF1994" s="42"/>
      <c r="CG1994" s="42"/>
      <c r="CH1994" s="42"/>
      <c r="CI1994" s="42"/>
      <c r="CJ1994" s="42"/>
      <c r="CK1994" s="42"/>
      <c r="CL1994" s="42"/>
      <c r="CM1994" s="42"/>
      <c r="CN1994" s="42"/>
      <c r="CO1994" s="42"/>
      <c r="CP1994" s="42"/>
      <c r="CQ1994" s="42"/>
      <c r="CR1994" s="42"/>
      <c r="CS1994" s="42"/>
      <c r="CT1994" s="42"/>
      <c r="CU1994" s="42"/>
      <c r="CV1994" s="42"/>
    </row>
    <row r="1995" spans="1:100" x14ac:dyDescent="0.45">
      <c r="A1995" s="42"/>
      <c r="B1995" s="42"/>
      <c r="C1995" s="42"/>
      <c r="D1995" s="42"/>
      <c r="E1995" s="42"/>
      <c r="F1995" s="42"/>
      <c r="G1995" s="42"/>
      <c r="H1995" s="42"/>
      <c r="I1995" s="42"/>
      <c r="J1995" s="42"/>
      <c r="K1995" s="42"/>
      <c r="L1995" s="42"/>
      <c r="M1995" s="42"/>
      <c r="N1995" s="42"/>
      <c r="O1995" s="42"/>
      <c r="P1995" s="42"/>
      <c r="Q1995" s="42"/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H1995" s="42"/>
      <c r="BI1995" s="42"/>
      <c r="BJ1995" s="42"/>
      <c r="BK1995" s="42"/>
      <c r="BL1995" s="42"/>
      <c r="BM1995" s="42"/>
      <c r="BN1995" s="42"/>
      <c r="BO1995" s="42"/>
      <c r="BP1995" s="42"/>
      <c r="BQ1995" s="42"/>
      <c r="BR1995" s="42"/>
      <c r="BS1995" s="42"/>
      <c r="BT1995" s="42"/>
      <c r="BU1995" s="42"/>
      <c r="BV1995" s="42"/>
      <c r="BW1995" s="42"/>
      <c r="BX1995" s="42"/>
      <c r="BY1995" s="42"/>
      <c r="BZ1995" s="42"/>
      <c r="CA1995" s="42"/>
      <c r="CB1995" s="42"/>
      <c r="CC1995" s="42"/>
      <c r="CD1995" s="42"/>
      <c r="CE1995" s="42"/>
      <c r="CF1995" s="42"/>
      <c r="CG1995" s="42"/>
      <c r="CH1995" s="42"/>
      <c r="CI1995" s="42"/>
      <c r="CJ1995" s="42"/>
      <c r="CK1995" s="42"/>
      <c r="CL1995" s="42"/>
      <c r="CM1995" s="42"/>
      <c r="CN1995" s="42"/>
      <c r="CO1995" s="42"/>
      <c r="CP1995" s="42"/>
      <c r="CQ1995" s="42"/>
      <c r="CR1995" s="42"/>
      <c r="CS1995" s="42"/>
      <c r="CT1995" s="42"/>
      <c r="CU1995" s="42"/>
      <c r="CV1995" s="42"/>
    </row>
    <row r="1996" spans="1:100" x14ac:dyDescent="0.45">
      <c r="A1996" s="42"/>
      <c r="B1996" s="42"/>
      <c r="C1996" s="42"/>
      <c r="D1996" s="42"/>
      <c r="E1996" s="42"/>
      <c r="F1996" s="42"/>
      <c r="G1996" s="42"/>
      <c r="H1996" s="42"/>
      <c r="I1996" s="42"/>
      <c r="J1996" s="42"/>
      <c r="K1996" s="42"/>
      <c r="L1996" s="42"/>
      <c r="M1996" s="42"/>
      <c r="N1996" s="42"/>
      <c r="O1996" s="42"/>
      <c r="P1996" s="42"/>
      <c r="Q1996" s="42"/>
      <c r="R1996" s="42"/>
      <c r="S1996" s="42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S1996" s="42"/>
      <c r="AT1996" s="42"/>
      <c r="AU1996" s="42"/>
      <c r="AV1996" s="42"/>
      <c r="AW1996" s="42"/>
      <c r="AX1996" s="42"/>
      <c r="AY1996" s="42"/>
      <c r="AZ1996" s="42"/>
      <c r="BA1996" s="42"/>
      <c r="BB1996" s="42"/>
      <c r="BC1996" s="42"/>
      <c r="BD1996" s="42"/>
      <c r="BE1996" s="42"/>
      <c r="BF1996" s="42"/>
      <c r="BG1996" s="42"/>
      <c r="BH1996" s="42"/>
      <c r="BI1996" s="42"/>
      <c r="BJ1996" s="42"/>
      <c r="BK1996" s="42"/>
      <c r="BL1996" s="42"/>
      <c r="BM1996" s="42"/>
      <c r="BN1996" s="42"/>
      <c r="BO1996" s="42"/>
      <c r="BP1996" s="42"/>
      <c r="BQ1996" s="42"/>
      <c r="BR1996" s="42"/>
      <c r="BS1996" s="42"/>
      <c r="BT1996" s="42"/>
      <c r="BU1996" s="42"/>
      <c r="BV1996" s="42"/>
      <c r="BW1996" s="42"/>
      <c r="BX1996" s="42"/>
      <c r="BY1996" s="42"/>
      <c r="BZ1996" s="42"/>
      <c r="CA1996" s="42"/>
      <c r="CB1996" s="42"/>
      <c r="CC1996" s="42"/>
      <c r="CD1996" s="42"/>
      <c r="CE1996" s="42"/>
      <c r="CF1996" s="42"/>
      <c r="CG1996" s="42"/>
      <c r="CH1996" s="42"/>
      <c r="CI1996" s="42"/>
      <c r="CJ1996" s="42"/>
      <c r="CK1996" s="42"/>
      <c r="CL1996" s="42"/>
      <c r="CM1996" s="42"/>
      <c r="CN1996" s="42"/>
      <c r="CO1996" s="42"/>
      <c r="CP1996" s="42"/>
      <c r="CQ1996" s="42"/>
      <c r="CR1996" s="42"/>
      <c r="CS1996" s="42"/>
      <c r="CT1996" s="42"/>
      <c r="CU1996" s="42"/>
      <c r="CV1996" s="42"/>
    </row>
    <row r="1997" spans="1:100" x14ac:dyDescent="0.45">
      <c r="A1997" s="42"/>
      <c r="B1997" s="42"/>
      <c r="C1997" s="42"/>
      <c r="D1997" s="42"/>
      <c r="E1997" s="42"/>
      <c r="F1997" s="42"/>
      <c r="G1997" s="42"/>
      <c r="H1997" s="42"/>
      <c r="I1997" s="42"/>
      <c r="J1997" s="42"/>
      <c r="K1997" s="42"/>
      <c r="L1997" s="42"/>
      <c r="M1997" s="42"/>
      <c r="N1997" s="42"/>
      <c r="O1997" s="42"/>
      <c r="P1997" s="42"/>
      <c r="Q1997" s="42"/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H1997" s="42"/>
      <c r="BI1997" s="42"/>
      <c r="BJ1997" s="42"/>
      <c r="BK1997" s="42"/>
      <c r="BL1997" s="42"/>
      <c r="BM1997" s="42"/>
      <c r="BN1997" s="42"/>
      <c r="BO1997" s="42"/>
      <c r="BP1997" s="42"/>
      <c r="BQ1997" s="42"/>
      <c r="BR1997" s="42"/>
      <c r="BS1997" s="42"/>
      <c r="BT1997" s="42"/>
      <c r="BU1997" s="42"/>
      <c r="BV1997" s="42"/>
      <c r="BW1997" s="42"/>
      <c r="BX1997" s="42"/>
      <c r="BY1997" s="42"/>
      <c r="BZ1997" s="42"/>
      <c r="CA1997" s="42"/>
      <c r="CB1997" s="42"/>
      <c r="CC1997" s="42"/>
      <c r="CD1997" s="42"/>
      <c r="CE1997" s="42"/>
      <c r="CF1997" s="42"/>
      <c r="CG1997" s="42"/>
      <c r="CH1997" s="42"/>
      <c r="CI1997" s="42"/>
      <c r="CJ1997" s="42"/>
      <c r="CK1997" s="42"/>
      <c r="CL1997" s="42"/>
      <c r="CM1997" s="42"/>
      <c r="CN1997" s="42"/>
      <c r="CO1997" s="42"/>
      <c r="CP1997" s="42"/>
      <c r="CQ1997" s="42"/>
      <c r="CR1997" s="42"/>
      <c r="CS1997" s="42"/>
      <c r="CT1997" s="42"/>
      <c r="CU1997" s="42"/>
      <c r="CV1997" s="42"/>
    </row>
    <row r="1998" spans="1:100" x14ac:dyDescent="0.45">
      <c r="A1998" s="42"/>
      <c r="B1998" s="42"/>
      <c r="C1998" s="42"/>
      <c r="D1998" s="42"/>
      <c r="E1998" s="42"/>
      <c r="F1998" s="42"/>
      <c r="G1998" s="42"/>
      <c r="H1998" s="42"/>
      <c r="I1998" s="42"/>
      <c r="J1998" s="42"/>
      <c r="K1998" s="42"/>
      <c r="L1998" s="42"/>
      <c r="M1998" s="42"/>
      <c r="N1998" s="42"/>
      <c r="O1998" s="42"/>
      <c r="P1998" s="42"/>
      <c r="Q1998" s="42"/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H1998" s="42"/>
      <c r="BI1998" s="42"/>
      <c r="BJ1998" s="42"/>
      <c r="BK1998" s="42"/>
      <c r="BL1998" s="42"/>
      <c r="BM1998" s="42"/>
      <c r="BN1998" s="42"/>
      <c r="BO1998" s="42"/>
      <c r="BP1998" s="42"/>
      <c r="BQ1998" s="42"/>
      <c r="BR1998" s="42"/>
      <c r="BS1998" s="42"/>
      <c r="BT1998" s="42"/>
      <c r="BU1998" s="42"/>
      <c r="BV1998" s="42"/>
      <c r="BW1998" s="42"/>
      <c r="BX1998" s="42"/>
      <c r="BY1998" s="42"/>
      <c r="BZ1998" s="42"/>
      <c r="CA1998" s="42"/>
      <c r="CB1998" s="42"/>
      <c r="CC1998" s="42"/>
      <c r="CD1998" s="42"/>
      <c r="CE1998" s="42"/>
      <c r="CF1998" s="42"/>
      <c r="CG1998" s="42"/>
      <c r="CH1998" s="42"/>
      <c r="CI1998" s="42"/>
      <c r="CJ1998" s="42"/>
      <c r="CK1998" s="42"/>
      <c r="CL1998" s="42"/>
      <c r="CM1998" s="42"/>
      <c r="CN1998" s="42"/>
      <c r="CO1998" s="42"/>
      <c r="CP1998" s="42"/>
      <c r="CQ1998" s="42"/>
      <c r="CR1998" s="42"/>
      <c r="CS1998" s="42"/>
      <c r="CT1998" s="42"/>
      <c r="CU1998" s="42"/>
      <c r="CV1998" s="42"/>
    </row>
    <row r="1999" spans="1:100" x14ac:dyDescent="0.45">
      <c r="A1999" s="42"/>
      <c r="B1999" s="42"/>
      <c r="C1999" s="42"/>
      <c r="D1999" s="42"/>
      <c r="E1999" s="42"/>
      <c r="F1999" s="42"/>
      <c r="G1999" s="42"/>
      <c r="H1999" s="42"/>
      <c r="I1999" s="42"/>
      <c r="J1999" s="42"/>
      <c r="K1999" s="42"/>
      <c r="L1999" s="42"/>
      <c r="M1999" s="42"/>
      <c r="N1999" s="42"/>
      <c r="O1999" s="42"/>
      <c r="P1999" s="42"/>
      <c r="Q1999" s="42"/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H1999" s="42"/>
      <c r="BI1999" s="42"/>
      <c r="BJ1999" s="42"/>
      <c r="BK1999" s="42"/>
      <c r="BL1999" s="42"/>
      <c r="BM1999" s="42"/>
      <c r="BN1999" s="42"/>
      <c r="BO1999" s="42"/>
      <c r="BP1999" s="42"/>
      <c r="BQ1999" s="42"/>
      <c r="BR1999" s="42"/>
      <c r="BS1999" s="42"/>
      <c r="BT1999" s="42"/>
      <c r="BU1999" s="42"/>
      <c r="BV1999" s="42"/>
      <c r="BW1999" s="42"/>
      <c r="BX1999" s="42"/>
      <c r="BY1999" s="42"/>
      <c r="BZ1999" s="42"/>
      <c r="CA1999" s="42"/>
      <c r="CB1999" s="42"/>
      <c r="CC1999" s="42"/>
      <c r="CD1999" s="42"/>
      <c r="CE1999" s="42"/>
      <c r="CF1999" s="42"/>
      <c r="CG1999" s="42"/>
      <c r="CH1999" s="42"/>
      <c r="CI1999" s="42"/>
      <c r="CJ1999" s="42"/>
      <c r="CK1999" s="42"/>
      <c r="CL1999" s="42"/>
      <c r="CM1999" s="42"/>
      <c r="CN1999" s="42"/>
      <c r="CO1999" s="42"/>
      <c r="CP1999" s="42"/>
      <c r="CQ1999" s="42"/>
      <c r="CR1999" s="42"/>
      <c r="CS1999" s="42"/>
      <c r="CT1999" s="42"/>
      <c r="CU1999" s="42"/>
      <c r="CV1999" s="42"/>
    </row>
    <row r="2000" spans="1:100" x14ac:dyDescent="0.45">
      <c r="A2000" s="42"/>
      <c r="B2000" s="42"/>
      <c r="C2000" s="42"/>
      <c r="D2000" s="42"/>
      <c r="E2000" s="42"/>
      <c r="F2000" s="42"/>
      <c r="G2000" s="42"/>
      <c r="H2000" s="42"/>
      <c r="I2000" s="42"/>
      <c r="J2000" s="42"/>
      <c r="K2000" s="42"/>
      <c r="L2000" s="42"/>
      <c r="M2000" s="42"/>
      <c r="N2000" s="42"/>
      <c r="O2000" s="42"/>
      <c r="P2000" s="42"/>
      <c r="Q2000" s="42"/>
      <c r="R2000" s="42"/>
      <c r="S2000" s="42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S2000" s="42"/>
      <c r="AT2000" s="42"/>
      <c r="AU2000" s="42"/>
      <c r="AV2000" s="42"/>
      <c r="AW2000" s="42"/>
      <c r="AX2000" s="42"/>
      <c r="AY2000" s="42"/>
      <c r="AZ2000" s="42"/>
      <c r="BA2000" s="42"/>
      <c r="BB2000" s="42"/>
      <c r="BC2000" s="42"/>
      <c r="BD2000" s="42"/>
      <c r="BE2000" s="42"/>
      <c r="BF2000" s="42"/>
      <c r="BG2000" s="42"/>
      <c r="BH2000" s="42"/>
      <c r="BI2000" s="42"/>
      <c r="BJ2000" s="42"/>
      <c r="BK2000" s="42"/>
      <c r="BL2000" s="42"/>
      <c r="BM2000" s="42"/>
      <c r="BN2000" s="42"/>
      <c r="BO2000" s="42"/>
      <c r="BP2000" s="42"/>
      <c r="BQ2000" s="42"/>
      <c r="BR2000" s="42"/>
      <c r="BS2000" s="42"/>
      <c r="BT2000" s="42"/>
      <c r="BU2000" s="42"/>
      <c r="BV2000" s="42"/>
      <c r="BW2000" s="42"/>
      <c r="BX2000" s="42"/>
      <c r="BY2000" s="42"/>
      <c r="BZ2000" s="42"/>
      <c r="CA2000" s="42"/>
      <c r="CB2000" s="42"/>
      <c r="CC2000" s="42"/>
      <c r="CD2000" s="42"/>
      <c r="CE2000" s="42"/>
      <c r="CF2000" s="42"/>
      <c r="CG2000" s="42"/>
      <c r="CH2000" s="42"/>
      <c r="CI2000" s="42"/>
      <c r="CJ2000" s="42"/>
      <c r="CK2000" s="42"/>
      <c r="CL2000" s="42"/>
      <c r="CM2000" s="42"/>
      <c r="CN2000" s="42"/>
      <c r="CO2000" s="42"/>
      <c r="CP2000" s="42"/>
      <c r="CQ2000" s="42"/>
      <c r="CR2000" s="42"/>
      <c r="CS2000" s="42"/>
      <c r="CT2000" s="42"/>
      <c r="CU2000" s="42"/>
      <c r="CV2000" s="4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F6AE9-7397-4837-A4E5-B74F21DEDFD3}">
  <sheetPr>
    <tabColor theme="8" tint="0.39997558519241921"/>
  </sheetPr>
  <dimension ref="A1:J21"/>
  <sheetViews>
    <sheetView workbookViewId="0"/>
  </sheetViews>
  <sheetFormatPr defaultColWidth="9.19921875" defaultRowHeight="14.25" x14ac:dyDescent="0.45"/>
  <cols>
    <col min="1" max="1" width="8.46484375" style="3" customWidth="1"/>
    <col min="2" max="2" width="19.796875" style="3" customWidth="1"/>
    <col min="3" max="9" width="14.19921875" style="3" customWidth="1"/>
    <col min="10" max="16384" width="9.19921875" style="3"/>
  </cols>
  <sheetData>
    <row r="1" spans="1:10" s="1" customFormat="1" x14ac:dyDescent="0.45">
      <c r="A1" s="1" t="s">
        <v>0</v>
      </c>
      <c r="B1" s="2"/>
      <c r="C1" s="2"/>
      <c r="D1" s="2"/>
      <c r="E1" s="2"/>
      <c r="F1" s="2"/>
      <c r="G1" s="2"/>
      <c r="H1" s="2"/>
    </row>
    <row r="2" spans="1:10" x14ac:dyDescent="0.45">
      <c r="J2" s="4"/>
    </row>
    <row r="3" spans="1:10" ht="15" customHeight="1" x14ac:dyDescent="0.45">
      <c r="A3" s="96" t="s">
        <v>1</v>
      </c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45">
      <c r="A4" s="96" t="s">
        <v>2</v>
      </c>
      <c r="B4" s="98"/>
      <c r="C4" s="98"/>
      <c r="D4" s="98"/>
      <c r="E4" s="98"/>
      <c r="F4" s="98"/>
      <c r="G4" s="98"/>
      <c r="H4" s="98"/>
      <c r="I4" s="98"/>
      <c r="J4" s="5"/>
    </row>
    <row r="5" spans="1:10" x14ac:dyDescent="0.45">
      <c r="A5" s="6"/>
      <c r="B5" s="5"/>
      <c r="C5" s="5"/>
      <c r="D5" s="5"/>
      <c r="E5" s="5"/>
      <c r="F5" s="5"/>
      <c r="G5" s="5"/>
      <c r="H5" s="5"/>
      <c r="I5" s="5"/>
      <c r="J5" s="5"/>
    </row>
    <row r="6" spans="1:10" x14ac:dyDescent="0.45">
      <c r="A6" s="96" t="s">
        <v>3</v>
      </c>
      <c r="B6" s="98"/>
      <c r="C6" s="98"/>
      <c r="D6" s="98"/>
      <c r="E6" s="98"/>
      <c r="F6" s="98"/>
      <c r="G6" s="98"/>
      <c r="H6" s="98"/>
      <c r="I6" s="98"/>
      <c r="J6" s="5"/>
    </row>
    <row r="7" spans="1:10" x14ac:dyDescent="0.45">
      <c r="B7" s="5"/>
      <c r="C7" s="5"/>
      <c r="D7" s="5"/>
      <c r="E7" s="5"/>
      <c r="F7" s="5"/>
      <c r="G7" s="5"/>
      <c r="H7" s="5"/>
      <c r="I7" s="5"/>
      <c r="J7" s="5"/>
    </row>
    <row r="8" spans="1:10" x14ac:dyDescent="0.45">
      <c r="B8" s="7"/>
      <c r="J8" s="4"/>
    </row>
    <row r="9" spans="1:10" x14ac:dyDescent="0.45">
      <c r="B9" s="8"/>
      <c r="C9" s="99" t="s">
        <v>4</v>
      </c>
      <c r="D9" s="99"/>
      <c r="E9" s="99"/>
      <c r="F9" s="99"/>
      <c r="G9" s="99"/>
      <c r="H9" s="99"/>
      <c r="I9" s="99"/>
      <c r="J9" s="4"/>
    </row>
    <row r="10" spans="1:10" x14ac:dyDescent="0.45">
      <c r="B10"/>
      <c r="C10" s="9" t="s">
        <v>5</v>
      </c>
      <c r="D10" s="10" t="s">
        <v>6</v>
      </c>
      <c r="E10" s="10" t="s">
        <v>7</v>
      </c>
      <c r="F10" s="9" t="s">
        <v>8</v>
      </c>
      <c r="G10" s="9" t="s">
        <v>9</v>
      </c>
      <c r="H10" s="9" t="s">
        <v>10</v>
      </c>
      <c r="I10" s="11" t="s">
        <v>11</v>
      </c>
    </row>
    <row r="11" spans="1:10" x14ac:dyDescent="0.45">
      <c r="B11" s="12" t="s">
        <v>12</v>
      </c>
      <c r="C11" s="13">
        <v>7.48</v>
      </c>
      <c r="D11" s="13">
        <v>9.27</v>
      </c>
      <c r="E11" s="13">
        <v>10.119999999999999</v>
      </c>
      <c r="F11" s="13">
        <v>11.44</v>
      </c>
      <c r="G11" s="13">
        <v>8.4700000000000006</v>
      </c>
      <c r="H11" s="13">
        <v>9.07</v>
      </c>
      <c r="I11" s="13">
        <v>9.39</v>
      </c>
    </row>
    <row r="12" spans="1:10" x14ac:dyDescent="0.45">
      <c r="B12" s="12" t="s">
        <v>13</v>
      </c>
      <c r="C12" s="13">
        <v>11.35</v>
      </c>
      <c r="D12" s="13">
        <v>13.71</v>
      </c>
      <c r="E12" s="13">
        <v>12.01</v>
      </c>
      <c r="F12" s="13">
        <v>16.18</v>
      </c>
      <c r="G12" s="13">
        <v>9.7100000000000009</v>
      </c>
      <c r="H12" s="13">
        <v>8.0500000000000007</v>
      </c>
      <c r="I12" s="13">
        <v>12.77</v>
      </c>
    </row>
    <row r="13" spans="1:10" x14ac:dyDescent="0.45">
      <c r="B13" s="12" t="s">
        <v>14</v>
      </c>
      <c r="C13" s="13">
        <v>2.66</v>
      </c>
      <c r="D13" s="13">
        <v>2.2799999999999998</v>
      </c>
      <c r="E13" s="13">
        <v>2.37</v>
      </c>
      <c r="F13" s="13">
        <v>3.46</v>
      </c>
      <c r="G13" s="13">
        <v>2.25</v>
      </c>
      <c r="H13" s="13">
        <v>4.2300000000000004</v>
      </c>
      <c r="I13" s="13">
        <v>2.52</v>
      </c>
    </row>
    <row r="14" spans="1:10" x14ac:dyDescent="0.45">
      <c r="B14" s="12" t="s">
        <v>15</v>
      </c>
      <c r="C14" s="13">
        <v>1.23</v>
      </c>
      <c r="D14" s="13">
        <v>3.72</v>
      </c>
      <c r="E14" s="13">
        <v>2.78</v>
      </c>
      <c r="F14" s="13">
        <v>3.76</v>
      </c>
      <c r="G14" s="13">
        <v>3.82</v>
      </c>
      <c r="H14" s="13">
        <v>5.46</v>
      </c>
      <c r="I14" s="13">
        <v>3.05</v>
      </c>
    </row>
    <row r="15" spans="1:10" x14ac:dyDescent="0.45">
      <c r="B15" s="12" t="s">
        <v>16</v>
      </c>
      <c r="C15" s="13">
        <v>22.72</v>
      </c>
      <c r="D15" s="13">
        <v>28.98</v>
      </c>
      <c r="E15" s="13">
        <v>27.28</v>
      </c>
      <c r="F15" s="13">
        <v>34.839999999999996</v>
      </c>
      <c r="G15" s="13">
        <v>24.25</v>
      </c>
      <c r="H15" s="13">
        <v>26.810000000000002</v>
      </c>
      <c r="I15" s="13">
        <v>27.73</v>
      </c>
    </row>
    <row r="16" spans="1:10" x14ac:dyDescent="0.45">
      <c r="B16" s="14"/>
      <c r="C16" s="15"/>
      <c r="D16" s="15"/>
      <c r="E16" s="90">
        <f>E15*1.56</f>
        <v>42.556800000000003</v>
      </c>
      <c r="F16" s="15"/>
      <c r="G16" s="15"/>
      <c r="H16" s="15"/>
      <c r="I16" s="15"/>
      <c r="J16" s="4"/>
    </row>
    <row r="17" spans="2:10" x14ac:dyDescent="0.45">
      <c r="B17"/>
      <c r="C17" s="9" t="s">
        <v>5</v>
      </c>
      <c r="D17" s="9" t="s">
        <v>6</v>
      </c>
      <c r="E17" s="9" t="s">
        <v>7</v>
      </c>
      <c r="F17" s="9" t="s">
        <v>8</v>
      </c>
      <c r="G17" s="9" t="s">
        <v>9</v>
      </c>
      <c r="H17" s="9" t="s">
        <v>10</v>
      </c>
      <c r="I17" s="9" t="s">
        <v>11</v>
      </c>
      <c r="J17" s="4"/>
    </row>
    <row r="18" spans="2:10" x14ac:dyDescent="0.45">
      <c r="B18" s="12" t="s">
        <v>12</v>
      </c>
      <c r="C18" s="16">
        <v>0.32922535211267612</v>
      </c>
      <c r="D18" s="16">
        <v>0.31987577639751552</v>
      </c>
      <c r="E18" s="16">
        <v>0.37096774193548382</v>
      </c>
      <c r="F18" s="16">
        <v>0.32835820895522388</v>
      </c>
      <c r="G18" s="16">
        <v>0.34927835051546396</v>
      </c>
      <c r="H18" s="16">
        <v>0.33830660201417379</v>
      </c>
      <c r="I18" s="16">
        <v>0.33862243058059865</v>
      </c>
      <c r="J18" s="4"/>
    </row>
    <row r="19" spans="2:10" x14ac:dyDescent="0.45">
      <c r="B19" s="12" t="s">
        <v>13</v>
      </c>
      <c r="C19" s="16">
        <v>0.49955985915492956</v>
      </c>
      <c r="D19" s="16">
        <v>0.47308488612836441</v>
      </c>
      <c r="E19" s="16">
        <v>0.44024926686217009</v>
      </c>
      <c r="F19" s="16">
        <v>0.46440872560275548</v>
      </c>
      <c r="G19" s="16">
        <v>0.40041237113402067</v>
      </c>
      <c r="H19" s="16">
        <v>0.30026109660574413</v>
      </c>
      <c r="I19" s="16">
        <v>0.46051208077893974</v>
      </c>
      <c r="J19" s="4"/>
    </row>
    <row r="20" spans="2:10" x14ac:dyDescent="0.45">
      <c r="B20" s="12" t="s">
        <v>14</v>
      </c>
      <c r="C20" s="16">
        <v>0.1170774647887324</v>
      </c>
      <c r="D20" s="16">
        <v>7.8674948240165618E-2</v>
      </c>
      <c r="E20" s="16">
        <v>8.6876832844574786E-2</v>
      </c>
      <c r="F20" s="16">
        <v>9.9311136624569474E-2</v>
      </c>
      <c r="G20" s="16">
        <v>9.2783505154639179E-2</v>
      </c>
      <c r="H20" s="16">
        <v>0.15777694889966432</v>
      </c>
      <c r="I20" s="16">
        <v>9.0876307248467361E-2</v>
      </c>
      <c r="J20" s="4"/>
    </row>
    <row r="21" spans="2:10" x14ac:dyDescent="0.45">
      <c r="B21" s="12" t="s">
        <v>15</v>
      </c>
      <c r="C21" s="16">
        <v>5.4137323943661976E-2</v>
      </c>
      <c r="D21" s="16">
        <v>0.12836438923395446</v>
      </c>
      <c r="E21" s="16">
        <v>0.10190615835777125</v>
      </c>
      <c r="F21" s="16">
        <v>0.1079219288174512</v>
      </c>
      <c r="G21" s="16">
        <v>0.1575257731958763</v>
      </c>
      <c r="H21" s="16">
        <v>0.20365535248041775</v>
      </c>
      <c r="I21" s="16">
        <v>0.10998918139199422</v>
      </c>
      <c r="J21" s="4"/>
    </row>
  </sheetData>
  <mergeCells count="4">
    <mergeCell ref="A3:J3"/>
    <mergeCell ref="A4:I4"/>
    <mergeCell ref="A6:I6"/>
    <mergeCell ref="C9:I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EB953-4326-4408-9037-2529F2A83716}">
  <sheetPr>
    <tabColor theme="8" tint="0.39997558519241921"/>
  </sheetPr>
  <dimension ref="A1:K34"/>
  <sheetViews>
    <sheetView workbookViewId="0"/>
  </sheetViews>
  <sheetFormatPr defaultColWidth="9.19921875" defaultRowHeight="14.25" x14ac:dyDescent="0.45"/>
  <cols>
    <col min="1" max="1" width="9.19921875" style="18"/>
    <col min="2" max="2" width="21.53125" style="18" customWidth="1"/>
    <col min="3" max="5" width="12.53125" style="18" customWidth="1"/>
    <col min="6" max="6" width="15.53125" style="18" customWidth="1"/>
    <col min="7" max="7" width="14.73046875" style="18" customWidth="1"/>
    <col min="8" max="8" width="10.73046875" style="18" customWidth="1"/>
    <col min="9" max="9" width="13.796875" style="18" customWidth="1"/>
    <col min="10" max="16384" width="9.19921875" style="18"/>
  </cols>
  <sheetData>
    <row r="1" spans="1:11" s="17" customFormat="1" ht="18" x14ac:dyDescent="0.55000000000000004">
      <c r="A1" s="4" t="s">
        <v>17</v>
      </c>
    </row>
    <row r="2" spans="1:11" s="17" customFormat="1" ht="15" customHeight="1" x14ac:dyDescent="0.55000000000000004"/>
    <row r="3" spans="1:11" x14ac:dyDescent="0.45">
      <c r="A3" s="101" t="s">
        <v>18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</row>
    <row r="4" spans="1:11" x14ac:dyDescent="0.45">
      <c r="A4" s="101" t="s">
        <v>19</v>
      </c>
      <c r="B4" s="98"/>
      <c r="C4" s="98"/>
      <c r="D4" s="98"/>
      <c r="E4" s="98"/>
      <c r="F4" s="98"/>
      <c r="G4" s="98"/>
      <c r="H4" s="98"/>
      <c r="I4" s="98"/>
      <c r="J4" s="19"/>
      <c r="K4" s="19"/>
    </row>
    <row r="5" spans="1:11" x14ac:dyDescent="0.45">
      <c r="A5" s="20"/>
      <c r="B5" s="19"/>
      <c r="C5" s="19"/>
      <c r="D5" s="19"/>
      <c r="E5" s="19"/>
      <c r="F5" s="19"/>
      <c r="G5" s="19"/>
      <c r="H5" s="19"/>
      <c r="I5" s="19"/>
      <c r="J5" s="19"/>
      <c r="K5" s="19"/>
    </row>
    <row r="6" spans="1:11" x14ac:dyDescent="0.45">
      <c r="A6" s="101" t="s">
        <v>20</v>
      </c>
      <c r="B6" s="98"/>
      <c r="C6" s="98"/>
      <c r="D6" s="98"/>
      <c r="E6" s="98"/>
      <c r="F6" s="98"/>
      <c r="G6" s="98"/>
      <c r="H6" s="98"/>
      <c r="I6" s="98"/>
      <c r="J6" s="19"/>
      <c r="K6" s="19"/>
    </row>
    <row r="7" spans="1:11" x14ac:dyDescent="0.45">
      <c r="A7" s="20"/>
      <c r="B7" s="19"/>
      <c r="C7" s="19"/>
      <c r="D7" s="19"/>
      <c r="E7" s="19"/>
      <c r="F7" s="19"/>
      <c r="G7" s="19"/>
      <c r="H7" s="19"/>
      <c r="I7" s="19"/>
      <c r="J7" s="19"/>
      <c r="K7" s="19"/>
    </row>
    <row r="9" spans="1:11" x14ac:dyDescent="0.45">
      <c r="B9" s="21"/>
      <c r="C9" s="103" t="s">
        <v>21</v>
      </c>
      <c r="D9" s="103"/>
      <c r="E9" s="103"/>
      <c r="F9" s="103"/>
      <c r="G9" s="103"/>
      <c r="H9" s="103"/>
      <c r="I9" s="103"/>
    </row>
    <row r="10" spans="1:11" s="22" customFormat="1" x14ac:dyDescent="0.45">
      <c r="B10" s="23"/>
      <c r="C10" s="24" t="s">
        <v>5</v>
      </c>
      <c r="D10" s="24" t="s">
        <v>6</v>
      </c>
      <c r="E10" s="24" t="s">
        <v>7</v>
      </c>
      <c r="F10" s="24" t="s">
        <v>8</v>
      </c>
      <c r="G10" s="24" t="s">
        <v>9</v>
      </c>
      <c r="H10" s="24" t="s">
        <v>10</v>
      </c>
      <c r="I10" s="24" t="s">
        <v>22</v>
      </c>
    </row>
    <row r="11" spans="1:11" s="22" customFormat="1" x14ac:dyDescent="0.45">
      <c r="B11" s="25" t="s">
        <v>12</v>
      </c>
      <c r="C11" s="26">
        <v>0.97034870114673533</v>
      </c>
      <c r="D11" s="26">
        <v>1.0017599067599068</v>
      </c>
      <c r="E11" s="26">
        <v>1.0866400563512562</v>
      </c>
      <c r="F11" s="26">
        <v>0.99352657572906866</v>
      </c>
      <c r="G11" s="26">
        <v>1.0941821649976156</v>
      </c>
      <c r="H11" s="26">
        <v>1.0011868027533823</v>
      </c>
      <c r="I11" s="26">
        <v>1.0200926084348234</v>
      </c>
    </row>
    <row r="12" spans="1:11" s="22" customFormat="1" x14ac:dyDescent="0.45">
      <c r="B12" s="25" t="s">
        <v>13</v>
      </c>
      <c r="C12" s="26">
        <v>4.3095600820211475</v>
      </c>
      <c r="D12" s="26">
        <v>1.8243575073964116</v>
      </c>
      <c r="E12" s="26">
        <v>0.83710786082262068</v>
      </c>
      <c r="F12" s="26">
        <v>2.929168626279008</v>
      </c>
      <c r="G12" s="26">
        <v>2.6663030478583223</v>
      </c>
      <c r="H12" s="26">
        <v>1.8108136091780211</v>
      </c>
      <c r="I12" s="26">
        <v>1.3264808213527373</v>
      </c>
    </row>
    <row r="13" spans="1:11" s="22" customFormat="1" x14ac:dyDescent="0.45">
      <c r="B13" s="25" t="s">
        <v>15</v>
      </c>
      <c r="C13" s="26">
        <v>1.6196636016707973</v>
      </c>
      <c r="D13" s="26">
        <v>0.90668519237662615</v>
      </c>
      <c r="E13" s="26">
        <v>0.62539658812516108</v>
      </c>
      <c r="F13" s="26">
        <v>0.94224096244095579</v>
      </c>
      <c r="G13" s="26">
        <v>0.51380478656603557</v>
      </c>
      <c r="H13" s="26">
        <v>0.4393291342234571</v>
      </c>
      <c r="I13" s="26">
        <v>0.76937057572462209</v>
      </c>
    </row>
    <row r="14" spans="1:11" s="22" customFormat="1" x14ac:dyDescent="0.45">
      <c r="B14" s="25" t="s">
        <v>23</v>
      </c>
      <c r="C14" s="27">
        <v>6.899572384838681</v>
      </c>
      <c r="D14" s="27">
        <v>3.7328026065329443</v>
      </c>
      <c r="E14" s="27">
        <v>2.5491445052990382</v>
      </c>
      <c r="F14" s="27">
        <v>4.8649361644490323</v>
      </c>
      <c r="G14" s="27">
        <v>4.2742899994219732</v>
      </c>
      <c r="H14" s="27">
        <v>3.2513295461548606</v>
      </c>
      <c r="I14" s="27">
        <v>3.1159440055121825</v>
      </c>
    </row>
    <row r="15" spans="1:11" s="22" customFormat="1" x14ac:dyDescent="0.45">
      <c r="B15" s="18"/>
      <c r="C15" s="18"/>
      <c r="D15" s="18"/>
      <c r="E15" s="18"/>
      <c r="F15" s="18"/>
      <c r="G15" s="18"/>
      <c r="H15" s="18"/>
      <c r="I15" s="18"/>
    </row>
    <row r="17" spans="2:9" x14ac:dyDescent="0.45">
      <c r="B17" s="23"/>
      <c r="C17" s="24" t="s">
        <v>5</v>
      </c>
      <c r="D17" s="24" t="s">
        <v>6</v>
      </c>
      <c r="E17" s="24" t="s">
        <v>7</v>
      </c>
      <c r="F17" s="24" t="s">
        <v>8</v>
      </c>
      <c r="G17" s="24" t="s">
        <v>9</v>
      </c>
      <c r="H17" s="24" t="s">
        <v>10</v>
      </c>
      <c r="I17" s="24" t="s">
        <v>22</v>
      </c>
    </row>
    <row r="18" spans="2:9" x14ac:dyDescent="0.45">
      <c r="B18" s="28" t="s">
        <v>12</v>
      </c>
      <c r="C18" s="29">
        <v>0.14063896239120666</v>
      </c>
      <c r="D18" s="29">
        <v>0.26836669718529504</v>
      </c>
      <c r="E18" s="29">
        <v>0.4262763660876821</v>
      </c>
      <c r="F18" s="29">
        <v>0.20422191415158852</v>
      </c>
      <c r="G18" s="29">
        <v>0.25599156003583884</v>
      </c>
      <c r="H18" s="29">
        <v>0.30793150572430344</v>
      </c>
      <c r="I18" s="29">
        <v>0.32737835039084601</v>
      </c>
    </row>
    <row r="19" spans="2:9" x14ac:dyDescent="0.45">
      <c r="B19" s="28" t="s">
        <v>13</v>
      </c>
      <c r="C19" s="29">
        <v>0.62461263418166302</v>
      </c>
      <c r="D19" s="29">
        <v>0.48873666777973263</v>
      </c>
      <c r="E19" s="29">
        <v>0.32838776267194009</v>
      </c>
      <c r="F19" s="29">
        <v>0.60209805992608401</v>
      </c>
      <c r="G19" s="29">
        <v>0.62380022137451963</v>
      </c>
      <c r="H19" s="29">
        <v>0.55694557671631739</v>
      </c>
      <c r="I19" s="29">
        <v>0.42570752844279602</v>
      </c>
    </row>
    <row r="20" spans="2:9" x14ac:dyDescent="0.45">
      <c r="B20" s="28" t="s">
        <v>15</v>
      </c>
      <c r="C20" s="29">
        <v>0.23474840342713016</v>
      </c>
      <c r="D20" s="29">
        <v>0.24289663503497239</v>
      </c>
      <c r="E20" s="29">
        <v>0.24533587124037767</v>
      </c>
      <c r="F20" s="29">
        <v>0.19368002592232722</v>
      </c>
      <c r="G20" s="29">
        <v>0.12020821858964159</v>
      </c>
      <c r="H20" s="29">
        <v>0.13512291755937922</v>
      </c>
      <c r="I20" s="29">
        <v>0.24691412116635805</v>
      </c>
    </row>
    <row r="21" spans="2:9" x14ac:dyDescent="0.45">
      <c r="B21" s="30"/>
      <c r="C21" s="30"/>
      <c r="D21" s="30"/>
      <c r="E21" s="30"/>
      <c r="F21" s="30"/>
      <c r="G21" s="30"/>
      <c r="H21" s="30"/>
      <c r="I21" s="30"/>
    </row>
    <row r="22" spans="2:9" x14ac:dyDescent="0.45">
      <c r="B22" s="30"/>
      <c r="C22" s="30"/>
      <c r="D22" s="30"/>
      <c r="E22" s="30"/>
      <c r="F22" s="30"/>
      <c r="G22" s="30"/>
      <c r="H22" s="30"/>
      <c r="I22" s="30"/>
    </row>
    <row r="23" spans="2:9" x14ac:dyDescent="0.45">
      <c r="B23" s="30"/>
      <c r="C23" s="30"/>
      <c r="D23" s="30"/>
      <c r="E23" s="30"/>
      <c r="F23" s="30"/>
      <c r="G23" s="30"/>
      <c r="H23" s="30"/>
      <c r="I23" s="30"/>
    </row>
    <row r="24" spans="2:9" x14ac:dyDescent="0.45">
      <c r="B24" s="30"/>
      <c r="C24" s="30"/>
      <c r="D24" s="30"/>
      <c r="E24" s="30"/>
      <c r="F24" s="30"/>
      <c r="G24" s="30"/>
      <c r="H24" s="30"/>
      <c r="I24" s="30"/>
    </row>
    <row r="25" spans="2:9" x14ac:dyDescent="0.45">
      <c r="B25" s="30"/>
      <c r="C25" s="30"/>
      <c r="D25" s="30"/>
      <c r="E25" s="30"/>
      <c r="F25" s="30"/>
      <c r="G25" s="30"/>
      <c r="H25" s="30"/>
      <c r="I25" s="30"/>
    </row>
    <row r="26" spans="2:9" x14ac:dyDescent="0.45">
      <c r="B26" s="30"/>
      <c r="C26" s="30"/>
      <c r="D26" s="30"/>
      <c r="E26" s="30"/>
      <c r="F26" s="30"/>
      <c r="G26" s="30"/>
      <c r="H26" s="30"/>
      <c r="I26" s="30"/>
    </row>
    <row r="27" spans="2:9" x14ac:dyDescent="0.45">
      <c r="B27" s="30"/>
      <c r="C27" s="30"/>
      <c r="D27" s="30"/>
      <c r="E27" s="30"/>
      <c r="F27" s="30"/>
      <c r="G27" s="30"/>
      <c r="H27" s="30"/>
      <c r="I27" s="30"/>
    </row>
    <row r="28" spans="2:9" x14ac:dyDescent="0.45">
      <c r="B28" s="30"/>
      <c r="C28" s="30"/>
      <c r="D28" s="30"/>
      <c r="E28" s="30"/>
      <c r="F28" s="30"/>
      <c r="G28" s="30"/>
      <c r="H28" s="30"/>
      <c r="I28" s="30"/>
    </row>
    <row r="29" spans="2:9" x14ac:dyDescent="0.45">
      <c r="B29" s="30"/>
      <c r="C29" s="30"/>
      <c r="D29" s="30"/>
      <c r="E29" s="30"/>
      <c r="F29" s="30"/>
      <c r="G29" s="30"/>
      <c r="H29" s="30"/>
      <c r="I29" s="30"/>
    </row>
    <row r="30" spans="2:9" x14ac:dyDescent="0.45">
      <c r="B30" s="30"/>
      <c r="C30" s="30"/>
      <c r="D30" s="30"/>
      <c r="E30" s="30"/>
      <c r="F30" s="30"/>
      <c r="G30" s="30"/>
      <c r="H30" s="30"/>
      <c r="I30" s="30"/>
    </row>
    <row r="31" spans="2:9" x14ac:dyDescent="0.45">
      <c r="B31" s="30"/>
      <c r="C31" s="30"/>
      <c r="D31" s="30"/>
      <c r="E31" s="30"/>
      <c r="F31" s="30"/>
      <c r="G31" s="30"/>
      <c r="H31" s="30"/>
      <c r="I31" s="30"/>
    </row>
    <row r="32" spans="2:9" x14ac:dyDescent="0.45">
      <c r="B32" s="30"/>
      <c r="C32" s="30"/>
      <c r="D32" s="30"/>
      <c r="E32" s="30"/>
      <c r="F32" s="30"/>
      <c r="G32" s="30"/>
      <c r="H32" s="30"/>
      <c r="I32" s="30"/>
    </row>
    <row r="33" spans="2:9" x14ac:dyDescent="0.45">
      <c r="B33" s="30"/>
      <c r="C33" s="30"/>
      <c r="D33" s="30"/>
      <c r="E33" s="30"/>
      <c r="F33" s="30"/>
      <c r="G33" s="30"/>
      <c r="H33" s="30"/>
      <c r="I33" s="30"/>
    </row>
    <row r="34" spans="2:9" x14ac:dyDescent="0.45">
      <c r="B34" s="30"/>
      <c r="C34" s="30"/>
      <c r="D34" s="30"/>
      <c r="E34" s="30"/>
      <c r="F34" s="30"/>
      <c r="G34" s="30"/>
      <c r="H34" s="30"/>
      <c r="I34" s="30"/>
    </row>
  </sheetData>
  <mergeCells count="4">
    <mergeCell ref="A3:K3"/>
    <mergeCell ref="A4:I4"/>
    <mergeCell ref="A6:I6"/>
    <mergeCell ref="C9:I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FABC5-8C34-4393-8816-B03CA671B765}">
  <sheetPr>
    <tabColor theme="8" tint="0.39997558519241921"/>
  </sheetPr>
  <dimension ref="A1:P119"/>
  <sheetViews>
    <sheetView topLeftCell="A5" workbookViewId="0">
      <selection activeCell="A5" sqref="A5:I5"/>
    </sheetView>
  </sheetViews>
  <sheetFormatPr defaultColWidth="9.19921875" defaultRowHeight="14.25" x14ac:dyDescent="0.45"/>
  <cols>
    <col min="1" max="3" width="9.19921875" style="14"/>
    <col min="4" max="4" width="11.796875" style="14" customWidth="1"/>
    <col min="5" max="5" width="11.53125" style="14" customWidth="1"/>
    <col min="6" max="16384" width="9.19921875" style="14"/>
  </cols>
  <sheetData>
    <row r="1" spans="1:16" ht="18" x14ac:dyDescent="0.55000000000000004">
      <c r="A1" s="4" t="s">
        <v>24</v>
      </c>
      <c r="B1" s="31"/>
      <c r="C1" s="31"/>
    </row>
    <row r="3" spans="1:16" ht="28.05" customHeight="1" x14ac:dyDescent="0.45">
      <c r="A3" s="104" t="s">
        <v>25</v>
      </c>
      <c r="B3" s="98"/>
      <c r="C3" s="98"/>
      <c r="D3" s="98"/>
      <c r="E3" s="98"/>
      <c r="F3" s="98"/>
      <c r="G3" s="98"/>
      <c r="H3" s="98"/>
      <c r="I3" s="98"/>
      <c r="J3" s="32"/>
      <c r="K3" s="33"/>
      <c r="L3" s="33"/>
      <c r="M3" s="33"/>
      <c r="N3" s="33"/>
      <c r="O3" s="33"/>
      <c r="P3" s="33"/>
    </row>
    <row r="4" spans="1:16" x14ac:dyDescent="0.45">
      <c r="A4" s="32"/>
      <c r="B4" s="32"/>
      <c r="C4" s="32"/>
      <c r="D4" s="32"/>
      <c r="E4" s="32"/>
      <c r="F4" s="32"/>
      <c r="G4" s="32"/>
      <c r="H4" s="32"/>
      <c r="I4" s="32"/>
      <c r="J4" s="32"/>
      <c r="K4" s="33"/>
      <c r="L4" s="33"/>
      <c r="M4" s="33"/>
      <c r="N4" s="33"/>
      <c r="O4" s="33"/>
      <c r="P4" s="33"/>
    </row>
    <row r="5" spans="1:16" ht="16.5" customHeight="1" x14ac:dyDescent="0.45">
      <c r="A5" s="104" t="s">
        <v>26</v>
      </c>
      <c r="B5" s="98"/>
      <c r="C5" s="98"/>
      <c r="D5" s="98"/>
      <c r="E5" s="98"/>
      <c r="F5" s="98"/>
      <c r="G5" s="98"/>
      <c r="H5" s="98"/>
      <c r="I5" s="98"/>
      <c r="J5" s="32"/>
      <c r="K5" s="33"/>
      <c r="L5" s="33"/>
      <c r="M5" s="33"/>
      <c r="N5" s="33"/>
      <c r="O5" s="33"/>
      <c r="P5" s="33"/>
    </row>
    <row r="6" spans="1:16" x14ac:dyDescent="0.45">
      <c r="B6" s="32"/>
      <c r="C6" s="32"/>
      <c r="D6" s="32"/>
      <c r="E6" s="32"/>
      <c r="F6" s="32"/>
      <c r="G6" s="32"/>
      <c r="H6" s="32"/>
      <c r="I6" s="32"/>
      <c r="J6" s="32"/>
      <c r="K6" s="33"/>
      <c r="L6" s="33"/>
      <c r="M6" s="33"/>
      <c r="N6" s="33"/>
      <c r="O6" s="33"/>
      <c r="P6" s="33"/>
    </row>
    <row r="8" spans="1:16" x14ac:dyDescent="0.45">
      <c r="B8" s="1"/>
      <c r="C8" s="100" t="s">
        <v>27</v>
      </c>
      <c r="D8" s="100"/>
      <c r="E8" s="100"/>
      <c r="F8" s="100"/>
      <c r="G8" s="100"/>
      <c r="H8" s="100"/>
      <c r="I8" s="100"/>
    </row>
    <row r="9" spans="1:16" x14ac:dyDescent="0.45">
      <c r="B9" s="1"/>
      <c r="C9" s="34" t="s">
        <v>28</v>
      </c>
      <c r="D9" s="34" t="s">
        <v>29</v>
      </c>
      <c r="E9" s="34" t="s">
        <v>30</v>
      </c>
      <c r="F9" s="34" t="s">
        <v>31</v>
      </c>
      <c r="G9" s="34" t="s">
        <v>32</v>
      </c>
      <c r="H9" s="34" t="s">
        <v>33</v>
      </c>
      <c r="I9" s="34" t="s">
        <v>22</v>
      </c>
    </row>
    <row r="10" spans="1:16" ht="14.2" customHeight="1" x14ac:dyDescent="0.45">
      <c r="B10" s="35" t="s">
        <v>34</v>
      </c>
      <c r="C10" s="36">
        <v>100</v>
      </c>
      <c r="D10" s="36">
        <v>100</v>
      </c>
      <c r="E10" s="36">
        <v>100</v>
      </c>
      <c r="F10" s="36">
        <v>100</v>
      </c>
      <c r="G10" s="36">
        <v>100</v>
      </c>
      <c r="H10" s="36">
        <v>100</v>
      </c>
      <c r="I10" s="36">
        <v>100</v>
      </c>
    </row>
    <row r="11" spans="1:16" ht="14.2" customHeight="1" x14ac:dyDescent="0.45">
      <c r="B11" s="35" t="s">
        <v>35</v>
      </c>
      <c r="C11" s="36">
        <v>100.05336015309616</v>
      </c>
      <c r="D11" s="36">
        <v>98.552745322216353</v>
      </c>
      <c r="E11" s="36">
        <v>104.86983261885787</v>
      </c>
      <c r="F11" s="36">
        <v>99.952223066473223</v>
      </c>
      <c r="G11" s="36">
        <v>97.251432078559759</v>
      </c>
      <c r="H11" s="36">
        <v>100.25048801976261</v>
      </c>
      <c r="I11" s="36">
        <v>100.18800219289743</v>
      </c>
    </row>
    <row r="12" spans="1:16" ht="14.2" customHeight="1" x14ac:dyDescent="0.45">
      <c r="B12" s="35" t="s">
        <v>36</v>
      </c>
      <c r="C12" s="36">
        <v>100.23571918765037</v>
      </c>
      <c r="D12" s="36">
        <v>98.583369518019964</v>
      </c>
      <c r="E12" s="36">
        <v>104.750182729456</v>
      </c>
      <c r="F12" s="36">
        <v>99.259283946708422</v>
      </c>
      <c r="G12" s="36">
        <v>98.937220843672463</v>
      </c>
      <c r="H12" s="36">
        <v>98.008335864062772</v>
      </c>
      <c r="I12" s="36">
        <v>100.10088672707313</v>
      </c>
    </row>
    <row r="13" spans="1:16" ht="14.2" customHeight="1" x14ac:dyDescent="0.45">
      <c r="B13" s="35" t="s">
        <v>37</v>
      </c>
      <c r="C13" s="36">
        <v>101.40367503817194</v>
      </c>
      <c r="D13" s="36">
        <v>98.981270228683613</v>
      </c>
      <c r="E13" s="36">
        <v>103.72220974623849</v>
      </c>
      <c r="F13" s="36">
        <v>122.36234706724198</v>
      </c>
      <c r="G13" s="36">
        <v>99.229321494064308</v>
      </c>
      <c r="H13" s="36">
        <v>107.07554316535861</v>
      </c>
      <c r="I13" s="36">
        <v>102.69954438623441</v>
      </c>
    </row>
    <row r="14" spans="1:16" ht="14.2" customHeight="1" x14ac:dyDescent="0.45">
      <c r="B14" s="35" t="s">
        <v>38</v>
      </c>
      <c r="C14" s="36">
        <v>101.42710472279259</v>
      </c>
      <c r="D14" s="36">
        <v>104.72324914040485</v>
      </c>
      <c r="E14" s="36">
        <v>101.26370280146165</v>
      </c>
      <c r="F14" s="36">
        <v>116.18943279717142</v>
      </c>
      <c r="G14" s="36">
        <v>99.417942494398815</v>
      </c>
      <c r="H14" s="36">
        <v>105.89585059595893</v>
      </c>
      <c r="I14" s="36">
        <v>102.80082482677355</v>
      </c>
    </row>
    <row r="15" spans="1:16" ht="14.2" customHeight="1" x14ac:dyDescent="0.45">
      <c r="B15" s="35" t="s">
        <v>39</v>
      </c>
      <c r="C15" s="36">
        <v>102.32309799626248</v>
      </c>
      <c r="D15" s="36">
        <v>109.4823452209687</v>
      </c>
      <c r="E15" s="36">
        <v>98.980271473854117</v>
      </c>
      <c r="F15" s="36">
        <v>110.0101323845814</v>
      </c>
      <c r="G15" s="36">
        <v>97.774174528301913</v>
      </c>
      <c r="H15" s="36">
        <v>106.59140447465532</v>
      </c>
      <c r="I15" s="36">
        <v>102.71099795217759</v>
      </c>
    </row>
    <row r="16" spans="1:16" ht="14.2" customHeight="1" x14ac:dyDescent="0.45">
      <c r="B16" s="35" t="s">
        <v>40</v>
      </c>
      <c r="C16" s="36">
        <v>102.90780022054014</v>
      </c>
      <c r="D16" s="36">
        <v>112.10075813157255</v>
      </c>
      <c r="E16" s="36">
        <v>96.240333163159193</v>
      </c>
      <c r="F16" s="36">
        <v>109.56319392011487</v>
      </c>
      <c r="G16" s="36">
        <v>99.113567883729189</v>
      </c>
      <c r="H16" s="36">
        <v>107.62134593003351</v>
      </c>
      <c r="I16" s="36">
        <v>102.38588861513836</v>
      </c>
    </row>
    <row r="17" spans="2:12" ht="14.2" customHeight="1" x14ac:dyDescent="0.45">
      <c r="B17" s="35" t="s">
        <v>41</v>
      </c>
      <c r="C17" s="36">
        <v>110.47785407007535</v>
      </c>
      <c r="D17" s="36">
        <v>117.68273754089356</v>
      </c>
      <c r="E17" s="36">
        <v>95.429068596025289</v>
      </c>
      <c r="F17" s="36">
        <v>108.69224858669966</v>
      </c>
      <c r="G17" s="36">
        <v>100.19445878506284</v>
      </c>
      <c r="H17" s="36">
        <v>123.10038709249605</v>
      </c>
      <c r="I17" s="36">
        <v>105.33659489818152</v>
      </c>
    </row>
    <row r="18" spans="2:12" ht="14.2" customHeight="1" x14ac:dyDescent="0.45">
      <c r="B18" s="35" t="s">
        <v>42</v>
      </c>
      <c r="C18" s="36">
        <v>114.80443816896579</v>
      </c>
      <c r="D18" s="36">
        <v>123.67596942065029</v>
      </c>
      <c r="E18" s="36">
        <v>108.44870610802266</v>
      </c>
      <c r="F18" s="36">
        <v>115.36599980491158</v>
      </c>
      <c r="G18" s="36">
        <v>113.32319359946665</v>
      </c>
      <c r="H18" s="36">
        <v>126.42774160322257</v>
      </c>
      <c r="I18" s="36">
        <v>111.81461197118816</v>
      </c>
      <c r="K18" s="37"/>
    </row>
    <row r="19" spans="2:12" ht="14.2" customHeight="1" x14ac:dyDescent="0.45">
      <c r="B19" s="35" t="s">
        <v>43</v>
      </c>
      <c r="C19" s="36">
        <v>129.33780950208055</v>
      </c>
      <c r="D19" s="36">
        <v>147.29985575189329</v>
      </c>
      <c r="E19" s="36">
        <v>117.44223055458669</v>
      </c>
      <c r="F19" s="36">
        <v>118.45842615833078</v>
      </c>
      <c r="G19" s="36">
        <v>116.73706441393878</v>
      </c>
      <c r="H19" s="36">
        <v>132.57626476839985</v>
      </c>
      <c r="I19" s="36">
        <v>126.71613935890649</v>
      </c>
      <c r="K19" s="37"/>
    </row>
    <row r="20" spans="2:12" ht="14.2" customHeight="1" x14ac:dyDescent="0.45">
      <c r="B20" s="35" t="s">
        <v>44</v>
      </c>
      <c r="C20" s="36">
        <v>141.84821793742015</v>
      </c>
      <c r="D20" s="36">
        <v>156.78672798081362</v>
      </c>
      <c r="E20" s="36">
        <v>137.05675108697491</v>
      </c>
      <c r="F20" s="36">
        <v>122.72181602334378</v>
      </c>
      <c r="G20" s="36">
        <v>120.96114154163691</v>
      </c>
      <c r="H20" s="36">
        <v>132.06077832807986</v>
      </c>
      <c r="I20" s="36">
        <v>138.90781232831554</v>
      </c>
      <c r="K20" s="37"/>
    </row>
    <row r="21" spans="2:12" x14ac:dyDescent="0.45">
      <c r="B21" s="35" t="s">
        <v>45</v>
      </c>
      <c r="C21" s="36">
        <v>146.64115549935227</v>
      </c>
      <c r="D21" s="36">
        <v>174.81772054747796</v>
      </c>
      <c r="E21" s="36">
        <v>145.52257175207995</v>
      </c>
      <c r="F21" s="36">
        <v>153.52162740899357</v>
      </c>
      <c r="G21" s="36">
        <v>141.58903846153851</v>
      </c>
      <c r="H21" s="36">
        <v>134.43118803562427</v>
      </c>
      <c r="I21" s="36">
        <v>151.23336443241385</v>
      </c>
      <c r="K21" s="37"/>
    </row>
    <row r="22" spans="2:12" x14ac:dyDescent="0.45">
      <c r="B22" s="35" t="s">
        <v>46</v>
      </c>
      <c r="C22" s="36">
        <v>162.70088039770036</v>
      </c>
      <c r="D22" s="36">
        <v>201.07318899357338</v>
      </c>
      <c r="E22" s="36">
        <v>175.33731115396981</v>
      </c>
      <c r="F22" s="36">
        <v>177.77171895546834</v>
      </c>
      <c r="G22" s="36">
        <v>155.34253617669464</v>
      </c>
      <c r="H22" s="36">
        <v>156.77291198355658</v>
      </c>
      <c r="I22" s="36">
        <v>174.15448851774528</v>
      </c>
      <c r="K22" s="37"/>
      <c r="L22" s="38"/>
    </row>
    <row r="23" spans="2:12" x14ac:dyDescent="0.45">
      <c r="B23" s="35" t="s">
        <v>47</v>
      </c>
      <c r="C23" s="36">
        <v>188.41229520103965</v>
      </c>
      <c r="D23" s="36">
        <v>205.20770010131716</v>
      </c>
      <c r="E23" s="36">
        <v>181.20111688149169</v>
      </c>
      <c r="F23" s="36">
        <v>170.74544455110058</v>
      </c>
      <c r="G23" s="36">
        <v>154.18009355509358</v>
      </c>
      <c r="H23" s="36">
        <v>158.09198108600964</v>
      </c>
      <c r="I23" s="36">
        <v>180.13175508773043</v>
      </c>
      <c r="K23" s="37"/>
    </row>
    <row r="24" spans="2:12" x14ac:dyDescent="0.45">
      <c r="B24" s="35" t="s">
        <v>48</v>
      </c>
      <c r="C24" s="36">
        <v>191.00704541124534</v>
      </c>
      <c r="D24" s="36">
        <v>187.04677663558854</v>
      </c>
      <c r="E24" s="36">
        <v>167.53234736208998</v>
      </c>
      <c r="F24" s="36">
        <v>168.28818801743705</v>
      </c>
      <c r="G24" s="36">
        <v>133.06718830357801</v>
      </c>
      <c r="H24" s="36">
        <v>143.89447981561355</v>
      </c>
      <c r="I24" s="36">
        <v>169.21627687450794</v>
      </c>
      <c r="K24" s="37"/>
    </row>
    <row r="25" spans="2:12" x14ac:dyDescent="0.45">
      <c r="B25" s="35" t="s">
        <v>49</v>
      </c>
      <c r="C25" s="36">
        <v>190.53321852023578</v>
      </c>
      <c r="D25" s="36">
        <v>175.10892288455153</v>
      </c>
      <c r="E25" s="36">
        <v>173.24769538168115</v>
      </c>
      <c r="F25" s="36">
        <v>153.01891273241782</v>
      </c>
      <c r="G25" s="36">
        <v>133.22160484918462</v>
      </c>
      <c r="H25" s="36">
        <v>136.34290098699125</v>
      </c>
      <c r="I25" s="36">
        <v>166.26562873144385</v>
      </c>
      <c r="K25" s="37"/>
    </row>
    <row r="26" spans="2:12" x14ac:dyDescent="0.45">
      <c r="B26" s="35" t="s">
        <v>50</v>
      </c>
      <c r="C26" s="36">
        <v>193.5640630997589</v>
      </c>
      <c r="D26" s="36">
        <v>189.88546323120315</v>
      </c>
      <c r="E26" s="36">
        <v>167.4184057041424</v>
      </c>
      <c r="F26" s="36">
        <v>168.54238036046007</v>
      </c>
      <c r="G26" s="36">
        <v>136.08778490028496</v>
      </c>
      <c r="H26" s="36">
        <v>142.42255528583837</v>
      </c>
      <c r="I26" s="36">
        <v>171.61643575631044</v>
      </c>
      <c r="K26" s="37"/>
    </row>
    <row r="27" spans="2:12" x14ac:dyDescent="0.45">
      <c r="B27" s="35" t="s">
        <v>51</v>
      </c>
      <c r="C27" s="36">
        <v>196.58402526234178</v>
      </c>
      <c r="D27" s="36">
        <v>216.35274454939815</v>
      </c>
      <c r="E27" s="36">
        <v>182.04494693663051</v>
      </c>
      <c r="F27" s="36">
        <v>204.93352641227486</v>
      </c>
      <c r="G27" s="36">
        <v>134.40651370388454</v>
      </c>
      <c r="H27" s="36">
        <v>154.08556398865133</v>
      </c>
      <c r="I27" s="36">
        <v>189.36659968451966</v>
      </c>
      <c r="K27" s="37"/>
    </row>
    <row r="28" spans="2:12" x14ac:dyDescent="0.45">
      <c r="B28" s="35" t="s">
        <v>52</v>
      </c>
      <c r="C28" s="36">
        <v>181.85381317770816</v>
      </c>
      <c r="D28" s="36">
        <v>209.75546690307331</v>
      </c>
      <c r="E28" s="36">
        <v>194.51263124767544</v>
      </c>
      <c r="F28" s="36">
        <v>198.11184173125392</v>
      </c>
      <c r="G28" s="36">
        <v>133.24688515709644</v>
      </c>
      <c r="H28" s="36">
        <v>167.04697558799157</v>
      </c>
      <c r="I28" s="36">
        <v>189.39105900951256</v>
      </c>
      <c r="K28" s="37"/>
    </row>
    <row r="29" spans="2:12" x14ac:dyDescent="0.45">
      <c r="B29" s="39">
        <v>2019</v>
      </c>
      <c r="C29" s="36">
        <v>169.96050361858889</v>
      </c>
      <c r="D29" s="36">
        <v>198.45558442502312</v>
      </c>
      <c r="E29" s="36">
        <v>178.89729907865771</v>
      </c>
      <c r="F29" s="36">
        <v>187.42702971509578</v>
      </c>
      <c r="G29" s="36">
        <v>132.257761518687</v>
      </c>
      <c r="H29" s="36">
        <v>164.98915052640038</v>
      </c>
      <c r="I29" s="36">
        <v>179.40165074254665</v>
      </c>
      <c r="K29" s="37"/>
    </row>
    <row r="30" spans="2:12" x14ac:dyDescent="0.45">
      <c r="B30" s="39">
        <v>2020</v>
      </c>
      <c r="C30" s="36">
        <v>153.91568002097077</v>
      </c>
      <c r="D30" s="36">
        <v>191.32347637937252</v>
      </c>
      <c r="E30" s="36">
        <v>185.32811115418698</v>
      </c>
      <c r="F30" s="36">
        <v>173.58097986416817</v>
      </c>
      <c r="G30" s="36">
        <v>129.19675562532706</v>
      </c>
      <c r="H30" s="36">
        <v>158.86379638356405</v>
      </c>
      <c r="I30" s="36">
        <v>161.46408544536041</v>
      </c>
      <c r="K30" s="37"/>
    </row>
    <row r="31" spans="2:12" x14ac:dyDescent="0.45">
      <c r="C31" s="37"/>
      <c r="D31" s="37"/>
      <c r="E31" s="37"/>
      <c r="F31" s="37"/>
      <c r="G31" s="37"/>
      <c r="H31" s="37"/>
      <c r="I31" s="37"/>
    </row>
    <row r="33" spans="2:12" x14ac:dyDescent="0.45">
      <c r="B33" s="1"/>
      <c r="C33" s="100" t="s">
        <v>53</v>
      </c>
      <c r="D33" s="100"/>
      <c r="E33" s="100"/>
      <c r="F33" s="100"/>
      <c r="G33" s="100"/>
      <c r="H33" s="100"/>
      <c r="I33" s="100"/>
    </row>
    <row r="34" spans="2:12" x14ac:dyDescent="0.45">
      <c r="B34" s="1"/>
      <c r="C34" s="34" t="s">
        <v>28</v>
      </c>
      <c r="D34" s="34" t="s">
        <v>29</v>
      </c>
      <c r="E34" s="34" t="s">
        <v>30</v>
      </c>
      <c r="F34" s="34" t="s">
        <v>31</v>
      </c>
      <c r="G34" s="34" t="s">
        <v>32</v>
      </c>
      <c r="H34" s="34" t="s">
        <v>33</v>
      </c>
      <c r="I34" s="34" t="s">
        <v>22</v>
      </c>
    </row>
    <row r="35" spans="2:12" x14ac:dyDescent="0.45">
      <c r="B35" s="35" t="s">
        <v>34</v>
      </c>
      <c r="C35" s="36">
        <v>100</v>
      </c>
      <c r="D35" s="36">
        <v>100</v>
      </c>
      <c r="E35" s="36">
        <v>100</v>
      </c>
      <c r="F35" s="36">
        <v>100</v>
      </c>
      <c r="G35" s="36">
        <v>100</v>
      </c>
      <c r="H35" s="36">
        <v>100</v>
      </c>
      <c r="I35" s="36">
        <v>100</v>
      </c>
    </row>
    <row r="36" spans="2:12" x14ac:dyDescent="0.45">
      <c r="B36" s="35" t="s">
        <v>35</v>
      </c>
      <c r="C36" s="36">
        <v>96.870748299319729</v>
      </c>
      <c r="D36" s="36">
        <v>101.64160206144346</v>
      </c>
      <c r="E36" s="36">
        <v>95.287133301940557</v>
      </c>
      <c r="F36" s="36">
        <v>101.93137136896162</v>
      </c>
      <c r="G36" s="36">
        <v>96.600784320368618</v>
      </c>
      <c r="H36" s="36">
        <v>94.564254596070043</v>
      </c>
      <c r="I36" s="36">
        <v>98.07257048636356</v>
      </c>
    </row>
    <row r="37" spans="2:12" x14ac:dyDescent="0.45">
      <c r="B37" s="35" t="s">
        <v>36</v>
      </c>
      <c r="C37" s="36">
        <v>100.35208348302869</v>
      </c>
      <c r="D37" s="36">
        <v>110.44188861985474</v>
      </c>
      <c r="E37" s="36">
        <v>96.082981799930707</v>
      </c>
      <c r="F37" s="36">
        <v>103.25367326790173</v>
      </c>
      <c r="G37" s="36">
        <v>98.276761865625659</v>
      </c>
      <c r="H37" s="36">
        <v>100.00775696187327</v>
      </c>
      <c r="I37" s="36">
        <v>100.92967599410898</v>
      </c>
    </row>
    <row r="38" spans="2:12" x14ac:dyDescent="0.45">
      <c r="B38" s="35" t="s">
        <v>37</v>
      </c>
      <c r="C38" s="36">
        <v>100.83038300611523</v>
      </c>
      <c r="D38" s="36">
        <v>117.14780844498922</v>
      </c>
      <c r="E38" s="36">
        <v>101.3537414807044</v>
      </c>
      <c r="F38" s="36">
        <v>105.7643628590715</v>
      </c>
      <c r="G38" s="36">
        <v>106.75482901645503</v>
      </c>
      <c r="H38" s="36">
        <v>103.7004153851032</v>
      </c>
      <c r="I38" s="36">
        <v>105.44037298754279</v>
      </c>
    </row>
    <row r="39" spans="2:12" x14ac:dyDescent="0.45">
      <c r="B39" s="35" t="s">
        <v>38</v>
      </c>
      <c r="C39" s="36">
        <v>101.28870292887029</v>
      </c>
      <c r="D39" s="36">
        <v>117.87383899334802</v>
      </c>
      <c r="E39" s="36">
        <v>107.9132892893625</v>
      </c>
      <c r="F39" s="36">
        <v>110.30024297119057</v>
      </c>
      <c r="G39" s="36">
        <v>106.81737369364912</v>
      </c>
      <c r="H39" s="36">
        <v>106.47635563262855</v>
      </c>
      <c r="I39" s="36">
        <v>109.4326929909752</v>
      </c>
    </row>
    <row r="40" spans="2:12" x14ac:dyDescent="0.45">
      <c r="B40" s="35" t="s">
        <v>39</v>
      </c>
      <c r="C40" s="36">
        <v>117.82386106549667</v>
      </c>
      <c r="D40" s="36">
        <v>119.36385387136342</v>
      </c>
      <c r="E40" s="36">
        <v>108.87988266688033</v>
      </c>
      <c r="F40" s="36">
        <v>113.99053599701135</v>
      </c>
      <c r="G40" s="36">
        <v>110.4370718663622</v>
      </c>
      <c r="H40" s="36">
        <v>110.69838166612359</v>
      </c>
      <c r="I40" s="36">
        <v>111.64958855889641</v>
      </c>
    </row>
    <row r="41" spans="2:12" x14ac:dyDescent="0.45">
      <c r="B41" s="35" t="s">
        <v>40</v>
      </c>
      <c r="C41" s="36">
        <v>123.57403792732154</v>
      </c>
      <c r="D41" s="36">
        <v>119.81297486849796</v>
      </c>
      <c r="E41" s="36">
        <v>110.98329189307334</v>
      </c>
      <c r="F41" s="36">
        <v>116.32602881546026</v>
      </c>
      <c r="G41" s="36">
        <v>105.593978396783</v>
      </c>
      <c r="H41" s="36">
        <v>112.94326241134752</v>
      </c>
      <c r="I41" s="36">
        <v>113.25425557527173</v>
      </c>
    </row>
    <row r="42" spans="2:12" x14ac:dyDescent="0.45">
      <c r="B42" s="35" t="s">
        <v>41</v>
      </c>
      <c r="C42" s="36">
        <v>130.25047804767226</v>
      </c>
      <c r="D42" s="36">
        <v>120.73275124122584</v>
      </c>
      <c r="E42" s="36">
        <v>112.00373138239334</v>
      </c>
      <c r="F42" s="36">
        <v>116.97362456558602</v>
      </c>
      <c r="G42" s="36">
        <v>112.89345815699852</v>
      </c>
      <c r="H42" s="36">
        <v>115.39669184932038</v>
      </c>
      <c r="I42" s="36">
        <v>114.5112645112645</v>
      </c>
    </row>
    <row r="43" spans="2:12" x14ac:dyDescent="0.45">
      <c r="B43" s="35" t="s">
        <v>42</v>
      </c>
      <c r="C43" s="36">
        <v>135.38333076176042</v>
      </c>
      <c r="D43" s="36">
        <v>124.99449702839536</v>
      </c>
      <c r="E43" s="36">
        <v>117.61894792045682</v>
      </c>
      <c r="F43" s="36">
        <v>123.89030983909086</v>
      </c>
      <c r="G43" s="36">
        <v>121.67968615218996</v>
      </c>
      <c r="H43" s="36">
        <v>126.214119504869</v>
      </c>
      <c r="I43" s="36">
        <v>120.95973524544952</v>
      </c>
      <c r="K43" s="37"/>
    </row>
    <row r="44" spans="2:12" x14ac:dyDescent="0.45">
      <c r="B44" s="35" t="s">
        <v>43</v>
      </c>
      <c r="C44" s="36">
        <v>139.65420291780126</v>
      </c>
      <c r="D44" s="36">
        <v>131.1799770180983</v>
      </c>
      <c r="E44" s="36">
        <v>124.78424015009382</v>
      </c>
      <c r="F44" s="36">
        <v>126.11266198233062</v>
      </c>
      <c r="G44" s="36">
        <v>116.98491380759893</v>
      </c>
      <c r="H44" s="36">
        <v>136.94635814207135</v>
      </c>
      <c r="I44" s="36">
        <v>129.29736280743703</v>
      </c>
      <c r="K44" s="37"/>
    </row>
    <row r="45" spans="2:12" x14ac:dyDescent="0.45">
      <c r="B45" s="35" t="s">
        <v>44</v>
      </c>
      <c r="C45" s="36">
        <v>142.37797805709968</v>
      </c>
      <c r="D45" s="36">
        <v>135.10244860042414</v>
      </c>
      <c r="E45" s="36">
        <v>131.92417087304958</v>
      </c>
      <c r="F45" s="36">
        <v>129.95553321475521</v>
      </c>
      <c r="G45" s="36">
        <v>116.02446543484976</v>
      </c>
      <c r="H45" s="36">
        <v>138.48249486437345</v>
      </c>
      <c r="I45" s="36">
        <v>134.71177944862154</v>
      </c>
      <c r="K45" s="37"/>
    </row>
    <row r="46" spans="2:12" x14ac:dyDescent="0.45">
      <c r="B46" s="35" t="s">
        <v>45</v>
      </c>
      <c r="C46" s="36">
        <v>149.40218143971663</v>
      </c>
      <c r="D46" s="36">
        <v>139.26157399544857</v>
      </c>
      <c r="E46" s="36">
        <v>135.31824507434266</v>
      </c>
      <c r="F46" s="36">
        <v>135.50970149253732</v>
      </c>
      <c r="G46" s="36">
        <v>116.65254777070062</v>
      </c>
      <c r="H46" s="36">
        <v>140.67170740284863</v>
      </c>
      <c r="I46" s="36">
        <v>139.56426366246004</v>
      </c>
      <c r="K46" s="37"/>
    </row>
    <row r="47" spans="2:12" x14ac:dyDescent="0.45">
      <c r="B47" s="35" t="s">
        <v>46</v>
      </c>
      <c r="C47" s="36">
        <v>169.12634833559852</v>
      </c>
      <c r="D47" s="36">
        <v>155.96533956293393</v>
      </c>
      <c r="E47" s="36">
        <v>159.85432071515285</v>
      </c>
      <c r="F47" s="36">
        <v>156.07430526115752</v>
      </c>
      <c r="G47" s="36">
        <v>116.07854575266443</v>
      </c>
      <c r="H47" s="36">
        <v>153.67637838063786</v>
      </c>
      <c r="I47" s="36">
        <v>160.21235521235516</v>
      </c>
      <c r="K47" s="37"/>
      <c r="L47" s="38"/>
    </row>
    <row r="48" spans="2:12" x14ac:dyDescent="0.45">
      <c r="B48" s="35" t="s">
        <v>47</v>
      </c>
      <c r="C48" s="36">
        <v>174.44418666047986</v>
      </c>
      <c r="D48" s="36">
        <v>166.51493139628735</v>
      </c>
      <c r="E48" s="36">
        <v>159.28777050542089</v>
      </c>
      <c r="F48" s="36">
        <v>171.4734517069823</v>
      </c>
      <c r="G48" s="36">
        <v>115.99734402282174</v>
      </c>
      <c r="H48" s="36">
        <v>157.04435364745623</v>
      </c>
      <c r="I48" s="36">
        <v>164.68452503757845</v>
      </c>
      <c r="K48" s="37"/>
    </row>
    <row r="49" spans="2:11" x14ac:dyDescent="0.45">
      <c r="B49" s="35" t="s">
        <v>48</v>
      </c>
      <c r="C49" s="36">
        <v>175.47811288051983</v>
      </c>
      <c r="D49" s="36">
        <v>183.35872532216089</v>
      </c>
      <c r="E49" s="36">
        <v>152.34450976827594</v>
      </c>
      <c r="F49" s="36">
        <v>183.28027939399053</v>
      </c>
      <c r="G49" s="36">
        <v>121.16769782028118</v>
      </c>
      <c r="H49" s="36">
        <v>167.4236454378298</v>
      </c>
      <c r="I49" s="36">
        <v>165.87520916789211</v>
      </c>
      <c r="K49" s="37"/>
    </row>
    <row r="50" spans="2:11" x14ac:dyDescent="0.45">
      <c r="B50" s="35" t="s">
        <v>49</v>
      </c>
      <c r="C50" s="36">
        <v>177.50920694907742</v>
      </c>
      <c r="D50" s="36">
        <v>155.44660783489755</v>
      </c>
      <c r="E50" s="36">
        <v>160.66915090629709</v>
      </c>
      <c r="F50" s="36">
        <v>188.30590755449222</v>
      </c>
      <c r="G50" s="36">
        <v>120.43922754269187</v>
      </c>
      <c r="H50" s="36">
        <v>174.15568774862231</v>
      </c>
      <c r="I50" s="36">
        <v>164.81321859550641</v>
      </c>
      <c r="K50" s="37"/>
    </row>
    <row r="51" spans="2:11" x14ac:dyDescent="0.45">
      <c r="B51" s="35" t="s">
        <v>50</v>
      </c>
      <c r="C51" s="36">
        <v>173.82469302675244</v>
      </c>
      <c r="D51" s="36">
        <v>153.645825373294</v>
      </c>
      <c r="E51" s="36">
        <v>168.67508753480479</v>
      </c>
      <c r="F51" s="36">
        <v>167.29256202886211</v>
      </c>
      <c r="G51" s="36">
        <v>121.59456829440909</v>
      </c>
      <c r="H51" s="36">
        <v>163.38934072848454</v>
      </c>
      <c r="I51" s="36">
        <v>165.49491049491047</v>
      </c>
      <c r="K51" s="37"/>
    </row>
    <row r="52" spans="2:11" x14ac:dyDescent="0.45">
      <c r="B52" s="35" t="s">
        <v>51</v>
      </c>
      <c r="C52" s="36">
        <v>178.5325469360686</v>
      </c>
      <c r="D52" s="36">
        <v>162.65801008272626</v>
      </c>
      <c r="E52" s="36">
        <v>179.02161691662815</v>
      </c>
      <c r="F52" s="36">
        <v>176.85627617309135</v>
      </c>
      <c r="G52" s="36">
        <v>127.03888064398777</v>
      </c>
      <c r="H52" s="36">
        <v>188.30304550101619</v>
      </c>
      <c r="I52" s="36">
        <v>174.98338149542428</v>
      </c>
      <c r="K52" s="37"/>
    </row>
    <row r="53" spans="2:11" x14ac:dyDescent="0.45">
      <c r="B53" s="35" t="s">
        <v>52</v>
      </c>
      <c r="C53" s="36">
        <v>176.52352638919476</v>
      </c>
      <c r="D53" s="36">
        <v>160.21657250470815</v>
      </c>
      <c r="E53" s="36">
        <v>188.49510001342469</v>
      </c>
      <c r="F53" s="36">
        <v>173.08545766741511</v>
      </c>
      <c r="G53" s="36">
        <v>127.79068919888759</v>
      </c>
      <c r="H53" s="36">
        <v>196.09150937103979</v>
      </c>
      <c r="I53" s="36">
        <v>177.48182011985693</v>
      </c>
      <c r="K53" s="37"/>
    </row>
    <row r="54" spans="2:11" x14ac:dyDescent="0.45">
      <c r="B54" s="39">
        <v>2019</v>
      </c>
      <c r="C54" s="36">
        <v>168.54981166151597</v>
      </c>
      <c r="D54" s="36">
        <v>156.66748686476865</v>
      </c>
      <c r="E54" s="36">
        <v>188.46322364651562</v>
      </c>
      <c r="F54" s="36">
        <v>174.62169223208045</v>
      </c>
      <c r="G54" s="36">
        <v>126.20620677986456</v>
      </c>
      <c r="H54" s="36">
        <v>200.56580607181905</v>
      </c>
      <c r="I54" s="36">
        <v>176.70322769290067</v>
      </c>
      <c r="K54" s="37"/>
    </row>
    <row r="55" spans="2:11" x14ac:dyDescent="0.45">
      <c r="B55" s="39">
        <v>2020</v>
      </c>
      <c r="C55" s="36">
        <v>162.89860233241345</v>
      </c>
      <c r="D55" s="36">
        <v>145.57885665038779</v>
      </c>
      <c r="E55" s="36">
        <v>181.04019826580802</v>
      </c>
      <c r="F55" s="36">
        <v>175.7478700916021</v>
      </c>
      <c r="G55" s="36">
        <v>119.05317063130987</v>
      </c>
      <c r="H55" s="36">
        <v>200.38219039335004</v>
      </c>
      <c r="I55" s="36">
        <v>170.61996784693025</v>
      </c>
      <c r="K55" s="37"/>
    </row>
    <row r="56" spans="2:11" x14ac:dyDescent="0.45">
      <c r="D56" s="68" t="s">
        <v>245</v>
      </c>
      <c r="E56" s="69">
        <f>(100+(E55-E52))/100</f>
        <v>1.0201858134917987</v>
      </c>
    </row>
    <row r="61" spans="2:11" x14ac:dyDescent="0.45">
      <c r="B61" s="40"/>
      <c r="D61" s="41"/>
    </row>
    <row r="62" spans="2:11" x14ac:dyDescent="0.45">
      <c r="B62" s="40"/>
      <c r="D62" s="41"/>
    </row>
    <row r="63" spans="2:11" x14ac:dyDescent="0.45">
      <c r="B63" s="40"/>
      <c r="D63" s="41"/>
    </row>
    <row r="64" spans="2:11" x14ac:dyDescent="0.45">
      <c r="B64" s="40"/>
      <c r="D64" s="41"/>
    </row>
    <row r="65" spans="2:4" x14ac:dyDescent="0.45">
      <c r="B65" s="40"/>
      <c r="D65" s="41"/>
    </row>
    <row r="66" spans="2:4" x14ac:dyDescent="0.45">
      <c r="B66" s="40"/>
      <c r="D66" s="41"/>
    </row>
    <row r="67" spans="2:4" x14ac:dyDescent="0.45">
      <c r="B67" s="40"/>
      <c r="D67" s="41"/>
    </row>
    <row r="68" spans="2:4" x14ac:dyDescent="0.45">
      <c r="B68" s="40"/>
      <c r="D68" s="41"/>
    </row>
    <row r="69" spans="2:4" x14ac:dyDescent="0.45">
      <c r="B69" s="40"/>
      <c r="D69" s="41"/>
    </row>
    <row r="70" spans="2:4" x14ac:dyDescent="0.45">
      <c r="B70" s="40"/>
      <c r="D70" s="41"/>
    </row>
    <row r="71" spans="2:4" x14ac:dyDescent="0.45">
      <c r="B71" s="40"/>
      <c r="D71" s="41"/>
    </row>
    <row r="72" spans="2:4" x14ac:dyDescent="0.45">
      <c r="B72" s="40"/>
      <c r="D72" s="41"/>
    </row>
    <row r="73" spans="2:4" x14ac:dyDescent="0.45">
      <c r="B73" s="40"/>
      <c r="D73" s="41"/>
    </row>
    <row r="74" spans="2:4" x14ac:dyDescent="0.45">
      <c r="B74" s="40"/>
      <c r="D74" s="41"/>
    </row>
    <row r="75" spans="2:4" x14ac:dyDescent="0.45">
      <c r="B75" s="40"/>
      <c r="D75" s="41"/>
    </row>
    <row r="76" spans="2:4" x14ac:dyDescent="0.45">
      <c r="B76" s="40"/>
      <c r="D76" s="41"/>
    </row>
    <row r="77" spans="2:4" x14ac:dyDescent="0.45">
      <c r="B77" s="40"/>
      <c r="D77" s="41"/>
    </row>
    <row r="78" spans="2:4" x14ac:dyDescent="0.45">
      <c r="B78" s="40"/>
      <c r="D78" s="41"/>
    </row>
    <row r="79" spans="2:4" x14ac:dyDescent="0.45">
      <c r="B79" s="40"/>
      <c r="D79" s="41"/>
    </row>
    <row r="80" spans="2:4" x14ac:dyDescent="0.45">
      <c r="B80" s="40"/>
      <c r="D80" s="41"/>
    </row>
    <row r="81" spans="2:4" x14ac:dyDescent="0.45">
      <c r="B81" s="40"/>
      <c r="D81" s="41"/>
    </row>
    <row r="82" spans="2:4" x14ac:dyDescent="0.45">
      <c r="B82" s="40"/>
      <c r="D82" s="41"/>
    </row>
    <row r="83" spans="2:4" x14ac:dyDescent="0.45">
      <c r="B83" s="40"/>
      <c r="D83" s="41"/>
    </row>
    <row r="84" spans="2:4" x14ac:dyDescent="0.45">
      <c r="B84" s="40"/>
      <c r="D84" s="41"/>
    </row>
    <row r="85" spans="2:4" x14ac:dyDescent="0.45">
      <c r="B85" s="40"/>
      <c r="D85" s="41"/>
    </row>
    <row r="86" spans="2:4" x14ac:dyDescent="0.45">
      <c r="B86" s="40"/>
      <c r="D86" s="41"/>
    </row>
    <row r="87" spans="2:4" x14ac:dyDescent="0.45">
      <c r="B87" s="40"/>
      <c r="D87" s="41"/>
    </row>
    <row r="88" spans="2:4" x14ac:dyDescent="0.45">
      <c r="B88" s="40"/>
      <c r="D88" s="41"/>
    </row>
    <row r="89" spans="2:4" x14ac:dyDescent="0.45">
      <c r="B89" s="40"/>
      <c r="D89" s="41"/>
    </row>
    <row r="90" spans="2:4" x14ac:dyDescent="0.45">
      <c r="B90" s="40"/>
      <c r="D90" s="41"/>
    </row>
    <row r="91" spans="2:4" x14ac:dyDescent="0.45">
      <c r="B91" s="40"/>
      <c r="D91" s="41"/>
    </row>
    <row r="92" spans="2:4" x14ac:dyDescent="0.45">
      <c r="B92" s="40"/>
      <c r="D92" s="41"/>
    </row>
    <row r="93" spans="2:4" x14ac:dyDescent="0.45">
      <c r="B93" s="40"/>
      <c r="D93" s="41"/>
    </row>
    <row r="94" spans="2:4" x14ac:dyDescent="0.45">
      <c r="B94" s="40"/>
      <c r="D94" s="41"/>
    </row>
    <row r="95" spans="2:4" x14ac:dyDescent="0.45">
      <c r="B95" s="40"/>
      <c r="D95" s="41"/>
    </row>
    <row r="96" spans="2:4" x14ac:dyDescent="0.45">
      <c r="B96" s="40"/>
      <c r="D96" s="41"/>
    </row>
    <row r="97" spans="2:4" x14ac:dyDescent="0.45">
      <c r="B97" s="40"/>
      <c r="D97" s="41"/>
    </row>
    <row r="98" spans="2:4" x14ac:dyDescent="0.45">
      <c r="B98" s="40"/>
      <c r="D98" s="41"/>
    </row>
    <row r="99" spans="2:4" x14ac:dyDescent="0.45">
      <c r="B99" s="40"/>
      <c r="D99" s="41"/>
    </row>
    <row r="100" spans="2:4" x14ac:dyDescent="0.45">
      <c r="B100" s="40"/>
      <c r="D100" s="41"/>
    </row>
    <row r="101" spans="2:4" x14ac:dyDescent="0.45">
      <c r="B101" s="40"/>
      <c r="D101" s="41"/>
    </row>
    <row r="102" spans="2:4" x14ac:dyDescent="0.45">
      <c r="B102" s="40"/>
      <c r="D102" s="41"/>
    </row>
    <row r="103" spans="2:4" x14ac:dyDescent="0.45">
      <c r="B103" s="40"/>
      <c r="D103" s="41"/>
    </row>
    <row r="104" spans="2:4" x14ac:dyDescent="0.45">
      <c r="B104" s="40"/>
      <c r="D104" s="41"/>
    </row>
    <row r="105" spans="2:4" x14ac:dyDescent="0.45">
      <c r="B105" s="40"/>
      <c r="D105" s="41"/>
    </row>
    <row r="106" spans="2:4" x14ac:dyDescent="0.45">
      <c r="B106" s="40"/>
      <c r="D106" s="41"/>
    </row>
    <row r="107" spans="2:4" x14ac:dyDescent="0.45">
      <c r="B107" s="40"/>
      <c r="D107" s="41"/>
    </row>
    <row r="108" spans="2:4" x14ac:dyDescent="0.45">
      <c r="B108" s="40"/>
      <c r="D108" s="41"/>
    </row>
    <row r="109" spans="2:4" x14ac:dyDescent="0.45">
      <c r="B109" s="40"/>
      <c r="D109" s="41"/>
    </row>
    <row r="110" spans="2:4" x14ac:dyDescent="0.45">
      <c r="B110" s="40"/>
      <c r="D110" s="41"/>
    </row>
    <row r="111" spans="2:4" x14ac:dyDescent="0.45">
      <c r="B111" s="40"/>
      <c r="D111" s="41"/>
    </row>
    <row r="112" spans="2:4" x14ac:dyDescent="0.45">
      <c r="B112" s="40"/>
      <c r="D112" s="41"/>
    </row>
    <row r="113" spans="2:4" x14ac:dyDescent="0.45">
      <c r="B113" s="40"/>
      <c r="D113" s="41"/>
    </row>
    <row r="114" spans="2:4" x14ac:dyDescent="0.45">
      <c r="B114" s="40"/>
      <c r="D114" s="41"/>
    </row>
    <row r="115" spans="2:4" x14ac:dyDescent="0.45">
      <c r="B115" s="40"/>
      <c r="D115" s="41"/>
    </row>
    <row r="116" spans="2:4" x14ac:dyDescent="0.45">
      <c r="B116" s="40"/>
      <c r="D116" s="41"/>
    </row>
    <row r="117" spans="2:4" x14ac:dyDescent="0.45">
      <c r="B117" s="40"/>
      <c r="D117" s="41"/>
    </row>
    <row r="118" spans="2:4" x14ac:dyDescent="0.45">
      <c r="B118" s="40"/>
      <c r="D118" s="41"/>
    </row>
    <row r="119" spans="2:4" x14ac:dyDescent="0.45">
      <c r="B119" s="40"/>
      <c r="D119" s="41"/>
    </row>
  </sheetData>
  <mergeCells count="4">
    <mergeCell ref="A3:I3"/>
    <mergeCell ref="A5:I5"/>
    <mergeCell ref="C8:I8"/>
    <mergeCell ref="C33:I33"/>
  </mergeCells>
  <conditionalFormatting sqref="D7:O7">
    <cfRule type="iconSet" priority="3">
      <iconSet showValue="0">
        <cfvo type="percent" val="0"/>
        <cfvo type="num" val="0"/>
        <cfvo type="num" val="1"/>
      </iconSet>
    </cfRule>
  </conditionalFormatting>
  <conditionalFormatting sqref="I32:N32">
    <cfRule type="iconSet" priority="1">
      <iconSet showValue="0">
        <cfvo type="percent" val="0"/>
        <cfvo type="num" val="0"/>
        <cfvo type="num" val="1"/>
      </iconSet>
    </cfRule>
  </conditionalFormatting>
  <conditionalFormatting sqref="C32:H32">
    <cfRule type="iconSet" priority="2">
      <iconSet showValue="0">
        <cfvo type="percent" val="0"/>
        <cfvo type="num" val="0"/>
        <cfvo type="num" val="1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F35D7-BDF9-4CB6-BA3D-745136681A6D}">
  <sheetPr>
    <tabColor theme="8" tint="0.39997558519241921"/>
  </sheetPr>
  <dimension ref="B2:AI108"/>
  <sheetViews>
    <sheetView workbookViewId="0"/>
  </sheetViews>
  <sheetFormatPr defaultRowHeight="14.25" x14ac:dyDescent="0.45"/>
  <cols>
    <col min="2" max="2" width="11.46484375" bestFit="1" customWidth="1"/>
    <col min="4" max="4" width="11.46484375" bestFit="1" customWidth="1"/>
    <col min="5" max="5" width="10.3984375" bestFit="1" customWidth="1"/>
    <col min="6" max="6" width="8.796875" bestFit="1" customWidth="1"/>
    <col min="7" max="7" width="6.46484375" bestFit="1" customWidth="1"/>
    <col min="8" max="9" width="10.3984375" bestFit="1" customWidth="1"/>
    <col min="10" max="10" width="11.46484375" bestFit="1" customWidth="1"/>
    <col min="11" max="11" width="10.3984375" bestFit="1" customWidth="1"/>
    <col min="12" max="12" width="8.796875" bestFit="1" customWidth="1"/>
    <col min="13" max="13" width="6.46484375" bestFit="1" customWidth="1"/>
    <col min="14" max="17" width="10.3984375" customWidth="1"/>
    <col min="18" max="18" width="10.3984375" bestFit="1" customWidth="1"/>
    <col min="30" max="30" width="9.86328125" bestFit="1" customWidth="1"/>
    <col min="32" max="32" width="9.86328125" bestFit="1" customWidth="1"/>
  </cols>
  <sheetData>
    <row r="2" spans="2:35" x14ac:dyDescent="0.45">
      <c r="S2" t="s">
        <v>196</v>
      </c>
      <c r="T2" t="s">
        <v>197</v>
      </c>
      <c r="AD2" t="s">
        <v>225</v>
      </c>
      <c r="AF2" t="s">
        <v>246</v>
      </c>
      <c r="AH2" t="s">
        <v>247</v>
      </c>
    </row>
    <row r="3" spans="2:35" x14ac:dyDescent="0.45">
      <c r="B3" t="s">
        <v>159</v>
      </c>
      <c r="C3" t="s">
        <v>160</v>
      </c>
      <c r="D3" t="s">
        <v>161</v>
      </c>
      <c r="E3" t="s">
        <v>162</v>
      </c>
      <c r="L3" t="s">
        <v>159</v>
      </c>
      <c r="M3" t="s">
        <v>160</v>
      </c>
      <c r="N3" t="s">
        <v>161</v>
      </c>
      <c r="O3" t="s">
        <v>162</v>
      </c>
      <c r="S3" t="s">
        <v>169</v>
      </c>
      <c r="T3" t="s">
        <v>182</v>
      </c>
      <c r="U3" t="s">
        <v>183</v>
      </c>
      <c r="V3" t="s">
        <v>155</v>
      </c>
      <c r="W3" t="s">
        <v>184</v>
      </c>
      <c r="X3" t="s">
        <v>185</v>
      </c>
      <c r="Y3" t="s">
        <v>174</v>
      </c>
      <c r="Z3" t="s">
        <v>23</v>
      </c>
      <c r="AD3" t="s">
        <v>220</v>
      </c>
      <c r="AE3" s="59">
        <f>MAX(AE7:AE9,AG7:AG9,AI7:AI9,AE12:AE14,AG12:AG14,AI12:AI14,AE17:AE19,AG17:AG19,AI17:AI19)</f>
        <v>5913</v>
      </c>
      <c r="AF3" t="s">
        <v>222</v>
      </c>
      <c r="AG3" s="59">
        <f>MAX(AE6,AG6,AI6,AE11,AG11,AI11,AE16,AG16,AI16)</f>
        <v>2192</v>
      </c>
      <c r="AH3" t="s">
        <v>222</v>
      </c>
      <c r="AI3">
        <f>MAX(AB5:AB87)</f>
        <v>2026</v>
      </c>
    </row>
    <row r="4" spans="2:35" x14ac:dyDescent="0.45">
      <c r="V4" t="s">
        <v>162</v>
      </c>
      <c r="AA4" t="s">
        <v>248</v>
      </c>
      <c r="AB4" t="s">
        <v>247</v>
      </c>
      <c r="AD4" t="s">
        <v>221</v>
      </c>
      <c r="AE4" s="59">
        <f>MIN(AE7:AE9,AG7:AG9,AI7:AI9,AE12:AE14,AG12:AG14,AI12:AI14,AE17:AE19,AG17:AG19,AI17:AI19)</f>
        <v>1638</v>
      </c>
      <c r="AF4" t="s">
        <v>223</v>
      </c>
      <c r="AG4" s="59">
        <f>MIN(AE6,AG6,AI6,AE11,AG11,AI11,AE16,AG16,AI16)</f>
        <v>1011</v>
      </c>
      <c r="AH4" t="s">
        <v>223</v>
      </c>
      <c r="AI4">
        <f>MIN(AB5:AB87)</f>
        <v>857</v>
      </c>
    </row>
    <row r="5" spans="2:35" x14ac:dyDescent="0.45">
      <c r="B5" t="s">
        <v>156</v>
      </c>
      <c r="C5" t="s">
        <v>163</v>
      </c>
      <c r="D5">
        <v>1871</v>
      </c>
      <c r="E5">
        <v>1588</v>
      </c>
      <c r="H5">
        <f>Table040__Page_36[[#This Row],[High]]/Table044__Page_37[[#This Row],[High]]</f>
        <v>7.0241635687732344</v>
      </c>
      <c r="I5">
        <f>Table040__Page_36[[#This Row],[Typical]]/Table044__Page_37[[#This Row],[Typical]]</f>
        <v>7.0229823623730629</v>
      </c>
      <c r="J5">
        <f>Table040__Page_36[[#This Row],[Low]]/Table044__Page_37[[#This Row],[Low]]</f>
        <v>7.025818639798489</v>
      </c>
      <c r="L5" t="s">
        <v>156</v>
      </c>
      <c r="M5" t="s">
        <v>166</v>
      </c>
      <c r="N5">
        <v>13140</v>
      </c>
      <c r="O5">
        <v>11157</v>
      </c>
      <c r="S5" t="s">
        <v>192</v>
      </c>
      <c r="T5">
        <v>2150</v>
      </c>
      <c r="U5">
        <v>1067</v>
      </c>
      <c r="W5">
        <v>6017</v>
      </c>
      <c r="X5">
        <v>1165</v>
      </c>
      <c r="Z5">
        <v>10398</v>
      </c>
      <c r="AA5">
        <f>ROUND(Table034__Page_30[[#This Row],[Total]]/$I$17,0)</f>
        <v>1480</v>
      </c>
      <c r="AB5">
        <f>ROUND((Table034__Page_30[[#This Row],[Total]]-Table034__Page_30[[#This Row],[Hydrogen appliance uplift]])/$I$17,0)</f>
        <v>1314</v>
      </c>
    </row>
    <row r="6" spans="2:35" x14ac:dyDescent="0.45">
      <c r="B6" t="s">
        <v>157</v>
      </c>
      <c r="C6" t="s">
        <v>164</v>
      </c>
      <c r="D6">
        <v>524</v>
      </c>
      <c r="E6">
        <v>504</v>
      </c>
      <c r="H6">
        <f>Table040__Page_36[[#This Row],[High]]/Table044__Page_37[[#This Row],[High]]</f>
        <v>7.0181488203266786</v>
      </c>
      <c r="I6">
        <f>Table040__Page_36[[#This Row],[Typical]]/Table044__Page_37[[#This Row],[Typical]]</f>
        <v>7.028625954198473</v>
      </c>
      <c r="J6">
        <f>Table040__Page_36[[#This Row],[Low]]/Table044__Page_37[[#This Row],[Low]]</f>
        <v>7.0277777777777777</v>
      </c>
      <c r="L6" t="s">
        <v>157</v>
      </c>
      <c r="M6" t="s">
        <v>167</v>
      </c>
      <c r="N6">
        <v>3683</v>
      </c>
      <c r="O6">
        <v>3542</v>
      </c>
      <c r="S6" t="s">
        <v>177</v>
      </c>
      <c r="T6">
        <v>5617</v>
      </c>
      <c r="U6">
        <v>1933</v>
      </c>
      <c r="W6">
        <v>11480</v>
      </c>
      <c r="Y6">
        <v>2525</v>
      </c>
      <c r="Z6">
        <v>21555</v>
      </c>
      <c r="AA6">
        <f>ROUND(Table034__Page_30[[#This Row],[Total]]/$I$17,0)</f>
        <v>3069</v>
      </c>
      <c r="AD6" t="s">
        <v>192</v>
      </c>
      <c r="AE6" s="58">
        <f>AA5</f>
        <v>1480</v>
      </c>
      <c r="AF6" t="s">
        <v>190</v>
      </c>
      <c r="AG6" s="58">
        <f>AA41</f>
        <v>1457</v>
      </c>
      <c r="AH6" t="s">
        <v>175</v>
      </c>
      <c r="AI6" s="58">
        <f>AA77</f>
        <v>1011</v>
      </c>
    </row>
    <row r="7" spans="2:35" x14ac:dyDescent="0.45">
      <c r="B7" t="s">
        <v>158</v>
      </c>
      <c r="C7" t="s">
        <v>165</v>
      </c>
      <c r="D7">
        <v>2443</v>
      </c>
      <c r="E7">
        <v>1970</v>
      </c>
      <c r="H7">
        <f>Table040__Page_36[[#This Row],[High]]/Table044__Page_37[[#This Row],[High]]</f>
        <v>7.0238839920386695</v>
      </c>
      <c r="I7">
        <f>Table040__Page_36[[#This Row],[Typical]]/Table044__Page_37[[#This Row],[Typical]]</f>
        <v>7.024969300040933</v>
      </c>
      <c r="J7">
        <f>Table040__Page_36[[#This Row],[Low]]/Table044__Page_37[[#This Row],[Low]]</f>
        <v>7.023857868020305</v>
      </c>
      <c r="L7" t="s">
        <v>158</v>
      </c>
      <c r="M7" t="s">
        <v>168</v>
      </c>
      <c r="N7">
        <v>17162</v>
      </c>
      <c r="O7">
        <v>13837</v>
      </c>
      <c r="S7" t="s">
        <v>178</v>
      </c>
      <c r="T7">
        <v>3417</v>
      </c>
      <c r="U7">
        <v>1933</v>
      </c>
      <c r="W7">
        <v>7697</v>
      </c>
      <c r="Y7">
        <v>0</v>
      </c>
      <c r="Z7">
        <v>13047</v>
      </c>
      <c r="AA7">
        <f>ROUND(Table034__Page_30[[#This Row],[Total]]/$I$17,0)</f>
        <v>1857</v>
      </c>
      <c r="AD7" t="s">
        <v>177</v>
      </c>
      <c r="AE7" s="58">
        <f>AA6</f>
        <v>3069</v>
      </c>
      <c r="AF7" t="s">
        <v>177</v>
      </c>
      <c r="AG7" s="58">
        <f>AA42</f>
        <v>1961</v>
      </c>
      <c r="AH7" t="s">
        <v>177</v>
      </c>
      <c r="AI7" s="58">
        <f>AA78</f>
        <v>2981</v>
      </c>
    </row>
    <row r="8" spans="2:35" x14ac:dyDescent="0.45">
      <c r="B8" t="s">
        <v>152</v>
      </c>
      <c r="C8" t="s">
        <v>153</v>
      </c>
      <c r="D8" t="s">
        <v>154</v>
      </c>
      <c r="E8" t="s">
        <v>155</v>
      </c>
      <c r="L8" t="s">
        <v>152</v>
      </c>
      <c r="M8" t="s">
        <v>153</v>
      </c>
      <c r="N8" t="s">
        <v>154</v>
      </c>
      <c r="O8" t="s">
        <v>155</v>
      </c>
      <c r="S8" t="s">
        <v>179</v>
      </c>
      <c r="T8">
        <v>9683</v>
      </c>
      <c r="U8">
        <v>1933</v>
      </c>
      <c r="W8">
        <v>10747</v>
      </c>
      <c r="Y8">
        <v>3125</v>
      </c>
      <c r="Z8">
        <v>25488</v>
      </c>
      <c r="AA8">
        <f>ROUND(Table034__Page_30[[#This Row],[Total]]/$I$17,0)</f>
        <v>3629</v>
      </c>
      <c r="AD8" t="s">
        <v>178</v>
      </c>
      <c r="AE8" s="58">
        <f>AA7</f>
        <v>1857</v>
      </c>
      <c r="AF8" t="s">
        <v>178</v>
      </c>
      <c r="AG8" s="58">
        <f>AA43</f>
        <v>1638</v>
      </c>
      <c r="AH8" t="s">
        <v>178</v>
      </c>
      <c r="AI8" s="58">
        <f>AA79</f>
        <v>1657</v>
      </c>
    </row>
    <row r="9" spans="2:35" x14ac:dyDescent="0.45">
      <c r="B9" t="s">
        <v>156</v>
      </c>
      <c r="C9">
        <v>415</v>
      </c>
      <c r="D9">
        <v>396</v>
      </c>
      <c r="E9">
        <v>377</v>
      </c>
      <c r="H9">
        <f>Table041__Page_36[[#This Row],[Column2]]/Table045__Page_37[[#This Row],[Column2]]</f>
        <v>7.024096385542169</v>
      </c>
      <c r="I9">
        <f>Table041__Page_36[[#This Row],[Column3]]/Table045__Page_37[[#This Row],[Column3]]</f>
        <v>7.0252525252525251</v>
      </c>
      <c r="J9">
        <f>Table041__Page_36[[#This Row],[Column4]]/Table045__Page_37[[#This Row],[Column4]]</f>
        <v>7.0238726790450929</v>
      </c>
      <c r="L9" t="s">
        <v>156</v>
      </c>
      <c r="M9">
        <v>2915</v>
      </c>
      <c r="N9">
        <v>2782</v>
      </c>
      <c r="O9">
        <v>2648</v>
      </c>
      <c r="V9" t="s">
        <v>161</v>
      </c>
      <c r="AA9">
        <f>ROUND(Table034__Page_30[[#This Row],[Total]]/$I$17,0)</f>
        <v>0</v>
      </c>
      <c r="AD9" t="s">
        <v>179</v>
      </c>
      <c r="AE9" s="58">
        <f>AA8</f>
        <v>3629</v>
      </c>
      <c r="AF9" t="s">
        <v>179</v>
      </c>
      <c r="AG9" s="58">
        <f>AA44</f>
        <v>2731</v>
      </c>
      <c r="AH9" t="s">
        <v>179</v>
      </c>
      <c r="AI9" s="58">
        <f>AA80</f>
        <v>3166</v>
      </c>
    </row>
    <row r="10" spans="2:35" x14ac:dyDescent="0.45">
      <c r="B10" t="s">
        <v>157</v>
      </c>
      <c r="C10">
        <v>221</v>
      </c>
      <c r="D10">
        <v>216</v>
      </c>
      <c r="E10">
        <v>182</v>
      </c>
      <c r="H10">
        <f>Table041__Page_36[[#This Row],[Column2]]/Table045__Page_37[[#This Row],[Column2]]</f>
        <v>7.0226244343891402</v>
      </c>
      <c r="I10">
        <f>Table041__Page_36[[#This Row],[Column3]]/Table045__Page_37[[#This Row],[Column3]]</f>
        <v>7.0277777777777777</v>
      </c>
      <c r="J10">
        <f>Table041__Page_36[[#This Row],[Column4]]/Table045__Page_37[[#This Row],[Column4]]</f>
        <v>7.0164835164835164</v>
      </c>
      <c r="L10" t="s">
        <v>157</v>
      </c>
      <c r="M10">
        <v>1552</v>
      </c>
      <c r="N10">
        <v>1518</v>
      </c>
      <c r="O10">
        <v>1277</v>
      </c>
      <c r="S10" t="s">
        <v>192</v>
      </c>
      <c r="T10">
        <v>3600</v>
      </c>
      <c r="U10">
        <v>1667</v>
      </c>
      <c r="W10">
        <v>6017</v>
      </c>
      <c r="X10">
        <v>1165</v>
      </c>
      <c r="Z10">
        <v>12448</v>
      </c>
      <c r="AA10">
        <f>ROUND(Table034__Page_30[[#This Row],[Total]]/$I$17,0)</f>
        <v>1772</v>
      </c>
      <c r="AB10">
        <f>ROUND((Table034__Page_30[[#This Row],[Total]]-Table034__Page_30[[#This Row],[Hydrogen appliance uplift]])/$I$17,0)</f>
        <v>1606</v>
      </c>
      <c r="AE10" s="58"/>
      <c r="AG10" s="58"/>
      <c r="AI10" s="58"/>
    </row>
    <row r="11" spans="2:35" x14ac:dyDescent="0.45">
      <c r="B11" t="s">
        <v>158</v>
      </c>
      <c r="C11">
        <v>705</v>
      </c>
      <c r="D11">
        <v>674</v>
      </c>
      <c r="E11">
        <v>646</v>
      </c>
      <c r="H11">
        <f>Table041__Page_36[[#This Row],[Column2]]/Table045__Page_37[[#This Row],[Column2]]</f>
        <v>7.0255319148936168</v>
      </c>
      <c r="I11">
        <f>Table041__Page_36[[#This Row],[Column3]]/Table045__Page_37[[#This Row],[Column3]]</f>
        <v>7.0281899109792283</v>
      </c>
      <c r="J11">
        <f>Table041__Page_36[[#This Row],[Column4]]/Table045__Page_37[[#This Row],[Column4]]</f>
        <v>7.0232198142414859</v>
      </c>
      <c r="L11" t="s">
        <v>158</v>
      </c>
      <c r="M11">
        <v>4953</v>
      </c>
      <c r="N11">
        <v>4737</v>
      </c>
      <c r="O11">
        <v>4537</v>
      </c>
      <c r="S11" t="s">
        <v>177</v>
      </c>
      <c r="T11">
        <v>7267</v>
      </c>
      <c r="U11">
        <v>2667</v>
      </c>
      <c r="W11">
        <v>11480</v>
      </c>
      <c r="Y11">
        <v>4175</v>
      </c>
      <c r="Z11">
        <v>25588</v>
      </c>
      <c r="AA11">
        <f>ROUND(Table034__Page_30[[#This Row],[Total]]/$I$17,0)</f>
        <v>3643</v>
      </c>
      <c r="AD11" t="s">
        <v>192</v>
      </c>
      <c r="AE11" s="58">
        <f>AA10</f>
        <v>1772</v>
      </c>
      <c r="AF11" t="s">
        <v>190</v>
      </c>
      <c r="AG11" s="58">
        <f>AA46</f>
        <v>1660</v>
      </c>
      <c r="AH11" t="s">
        <v>175</v>
      </c>
      <c r="AI11" s="58">
        <f>AA82</f>
        <v>1191</v>
      </c>
    </row>
    <row r="12" spans="2:35" x14ac:dyDescent="0.45">
      <c r="B12" t="s">
        <v>152</v>
      </c>
      <c r="C12" t="s">
        <v>153</v>
      </c>
      <c r="D12" t="s">
        <v>154</v>
      </c>
      <c r="E12" t="s">
        <v>155</v>
      </c>
      <c r="L12" t="s">
        <v>152</v>
      </c>
      <c r="M12" t="s">
        <v>153</v>
      </c>
      <c r="N12" t="s">
        <v>154</v>
      </c>
      <c r="O12" t="s">
        <v>155</v>
      </c>
      <c r="S12" t="s">
        <v>178</v>
      </c>
      <c r="T12">
        <v>4867</v>
      </c>
      <c r="U12">
        <v>2667</v>
      </c>
      <c r="W12">
        <v>7697</v>
      </c>
      <c r="Y12">
        <v>0</v>
      </c>
      <c r="Z12">
        <v>15230</v>
      </c>
      <c r="AA12">
        <f>ROUND(Table034__Page_30[[#This Row],[Total]]/$I$17,0)</f>
        <v>2168</v>
      </c>
      <c r="AD12" t="s">
        <v>177</v>
      </c>
      <c r="AE12" s="58">
        <f>AA11</f>
        <v>3643</v>
      </c>
      <c r="AF12" t="s">
        <v>177</v>
      </c>
      <c r="AG12" s="58">
        <f>AA47</f>
        <v>2184</v>
      </c>
      <c r="AH12" t="s">
        <v>177</v>
      </c>
      <c r="AI12" s="58">
        <f>AA83</f>
        <v>3635</v>
      </c>
    </row>
    <row r="13" spans="2:35" x14ac:dyDescent="0.45">
      <c r="B13" t="s">
        <v>156</v>
      </c>
      <c r="C13">
        <v>3721</v>
      </c>
      <c r="D13">
        <v>2586</v>
      </c>
      <c r="E13">
        <v>2148</v>
      </c>
      <c r="H13">
        <f>Table042__Page_36[[#This Row],[Column2]]/Table046__Page_37[[#This Row],[Column2]]</f>
        <v>7.0228433216877182</v>
      </c>
      <c r="I13">
        <f>Table042__Page_36[[#This Row],[Column3]]/Table046__Page_37[[#This Row],[Column3]]</f>
        <v>7.0243619489559164</v>
      </c>
      <c r="J13">
        <f>Table042__Page_36[[#This Row],[Column4]]/Table046__Page_37[[#This Row],[Column4]]</f>
        <v>7.0251396648044695</v>
      </c>
      <c r="L13" t="s">
        <v>156</v>
      </c>
      <c r="M13">
        <v>26132</v>
      </c>
      <c r="N13">
        <v>18165</v>
      </c>
      <c r="O13">
        <v>15090</v>
      </c>
      <c r="S13" t="s">
        <v>179</v>
      </c>
      <c r="T13">
        <v>11950</v>
      </c>
      <c r="U13">
        <v>2667</v>
      </c>
      <c r="W13">
        <v>10747</v>
      </c>
      <c r="Y13">
        <v>5250</v>
      </c>
      <c r="Z13">
        <v>30613</v>
      </c>
      <c r="AA13">
        <f>ROUND(Table034__Page_30[[#This Row],[Total]]/$I$17,0)</f>
        <v>4358</v>
      </c>
      <c r="AD13" t="s">
        <v>178</v>
      </c>
      <c r="AE13" s="58">
        <f>AA12</f>
        <v>2168</v>
      </c>
      <c r="AF13" t="s">
        <v>178</v>
      </c>
      <c r="AG13" s="58">
        <f>AA48</f>
        <v>1876</v>
      </c>
      <c r="AH13" t="s">
        <v>178</v>
      </c>
      <c r="AI13" s="58">
        <f>AA84</f>
        <v>1866</v>
      </c>
    </row>
    <row r="14" spans="2:35" x14ac:dyDescent="0.45">
      <c r="B14" t="s">
        <v>157</v>
      </c>
      <c r="C14">
        <v>1648</v>
      </c>
      <c r="D14">
        <v>1487</v>
      </c>
      <c r="E14">
        <v>1275</v>
      </c>
      <c r="H14">
        <f>Table042__Page_36[[#This Row],[Column2]]/Table046__Page_37[[#This Row],[Column2]]</f>
        <v>7.0248786407766994</v>
      </c>
      <c r="I14">
        <f>Table042__Page_36[[#This Row],[Column3]]/Table046__Page_37[[#This Row],[Column3]]</f>
        <v>7.0228648285137858</v>
      </c>
      <c r="J14">
        <f>Table042__Page_36[[#This Row],[Column4]]/Table046__Page_37[[#This Row],[Column4]]</f>
        <v>7.0211764705882356</v>
      </c>
      <c r="L14" t="s">
        <v>157</v>
      </c>
      <c r="M14">
        <v>11577</v>
      </c>
      <c r="N14">
        <v>10443</v>
      </c>
      <c r="O14">
        <v>8952</v>
      </c>
      <c r="V14" t="s">
        <v>160</v>
      </c>
      <c r="AA14">
        <f>ROUND(Table034__Page_30[[#This Row],[Total]]/$I$17,0)</f>
        <v>0</v>
      </c>
      <c r="AD14" t="s">
        <v>179</v>
      </c>
      <c r="AE14" s="58">
        <f>AA13</f>
        <v>4358</v>
      </c>
      <c r="AF14" t="s">
        <v>179</v>
      </c>
      <c r="AG14" s="58">
        <f>AA49</f>
        <v>3146</v>
      </c>
      <c r="AH14" t="s">
        <v>179</v>
      </c>
      <c r="AI14" s="58">
        <f>AA85</f>
        <v>3852</v>
      </c>
    </row>
    <row r="15" spans="2:35" x14ac:dyDescent="0.45">
      <c r="B15" t="s">
        <v>158</v>
      </c>
      <c r="C15">
        <v>3894</v>
      </c>
      <c r="D15">
        <v>2661</v>
      </c>
      <c r="E15">
        <v>2155</v>
      </c>
      <c r="H15">
        <f>Table042__Page_36[[#This Row],[Column2]]/Table046__Page_37[[#This Row],[Column2]]</f>
        <v>7.0243965074473547</v>
      </c>
      <c r="I15">
        <f>Table042__Page_36[[#This Row],[Column3]]/Table046__Page_37[[#This Row],[Column3]]</f>
        <v>7.0225479143179257</v>
      </c>
      <c r="J15">
        <f>Table042__Page_36[[#This Row],[Column4]]/Table046__Page_37[[#This Row],[Column4]]</f>
        <v>7.0241299303944311</v>
      </c>
      <c r="L15" t="s">
        <v>158</v>
      </c>
      <c r="M15">
        <v>27353</v>
      </c>
      <c r="N15">
        <v>18687</v>
      </c>
      <c r="O15">
        <v>15137</v>
      </c>
      <c r="S15" t="s">
        <v>192</v>
      </c>
      <c r="T15">
        <v>5383</v>
      </c>
      <c r="U15">
        <v>2833</v>
      </c>
      <c r="W15">
        <v>6017</v>
      </c>
      <c r="X15">
        <v>1165</v>
      </c>
      <c r="Z15">
        <v>15398</v>
      </c>
      <c r="AA15">
        <f>ROUND(Table034__Page_30[[#This Row],[Total]]/$I$17,0)</f>
        <v>2192</v>
      </c>
      <c r="AB15">
        <f>ROUND((Table034__Page_30[[#This Row],[Total]]-Table034__Page_30[[#This Row],[Hydrogen appliance uplift]])/$I$17,0)</f>
        <v>2026</v>
      </c>
      <c r="AE15" s="58"/>
      <c r="AG15" s="58"/>
      <c r="AI15" s="58"/>
    </row>
    <row r="16" spans="2:35" x14ac:dyDescent="0.45">
      <c r="S16" t="s">
        <v>177</v>
      </c>
      <c r="T16">
        <v>9067</v>
      </c>
      <c r="U16">
        <v>3717</v>
      </c>
      <c r="W16">
        <v>11480</v>
      </c>
      <c r="Y16">
        <v>10030</v>
      </c>
      <c r="Z16">
        <v>34293</v>
      </c>
      <c r="AA16">
        <f>ROUND(Table034__Page_30[[#This Row],[Total]]/$I$17,0)</f>
        <v>4882</v>
      </c>
      <c r="AD16" t="s">
        <v>192</v>
      </c>
      <c r="AE16" s="58">
        <f>AA15</f>
        <v>2192</v>
      </c>
      <c r="AF16" t="s">
        <v>190</v>
      </c>
      <c r="AG16" s="58">
        <f>AA51</f>
        <v>1989</v>
      </c>
      <c r="AH16" t="s">
        <v>175</v>
      </c>
      <c r="AI16" s="58">
        <f>AA87</f>
        <v>1502</v>
      </c>
    </row>
    <row r="17" spans="5:35" x14ac:dyDescent="0.45">
      <c r="H17">
        <f>MIN(H5:J15)</f>
        <v>7.0164835164835164</v>
      </c>
      <c r="I17" s="63">
        <f>AVERAGE(H5:J15)</f>
        <v>7.0240598692384717</v>
      </c>
      <c r="J17">
        <f>MAX(H5:J15)</f>
        <v>7.028625954198473</v>
      </c>
      <c r="S17" t="s">
        <v>178</v>
      </c>
      <c r="T17">
        <v>6900</v>
      </c>
      <c r="U17">
        <v>3717</v>
      </c>
      <c r="W17">
        <v>7697</v>
      </c>
      <c r="Y17">
        <v>0</v>
      </c>
      <c r="Z17">
        <v>18313</v>
      </c>
      <c r="AA17">
        <f>ROUND(Table034__Page_30[[#This Row],[Total]]/$I$17,0)</f>
        <v>2607</v>
      </c>
      <c r="AD17" t="s">
        <v>177</v>
      </c>
      <c r="AE17" s="58">
        <f>AA16</f>
        <v>4882</v>
      </c>
      <c r="AF17" t="s">
        <v>177</v>
      </c>
      <c r="AG17" s="58">
        <f>AA52</f>
        <v>2540</v>
      </c>
      <c r="AH17" t="s">
        <v>177</v>
      </c>
      <c r="AI17" s="58">
        <f>AA88</f>
        <v>5019</v>
      </c>
    </row>
    <row r="18" spans="5:35" x14ac:dyDescent="0.45">
      <c r="I18">
        <f>J17-H17</f>
        <v>1.21424377149566E-2</v>
      </c>
      <c r="S18" t="s">
        <v>179</v>
      </c>
      <c r="T18">
        <v>15067</v>
      </c>
      <c r="U18">
        <v>3717</v>
      </c>
      <c r="W18">
        <v>10747</v>
      </c>
      <c r="Y18">
        <v>12000</v>
      </c>
      <c r="Z18">
        <v>41530</v>
      </c>
      <c r="AA18">
        <f>ROUND(Table034__Page_30[[#This Row],[Total]]/$I$17,0)</f>
        <v>5913</v>
      </c>
      <c r="AD18" t="s">
        <v>178</v>
      </c>
      <c r="AE18" s="58">
        <f>AA17</f>
        <v>2607</v>
      </c>
      <c r="AF18" t="s">
        <v>178</v>
      </c>
      <c r="AG18" s="58">
        <f>AA53</f>
        <v>2210</v>
      </c>
      <c r="AH18" t="s">
        <v>178</v>
      </c>
      <c r="AI18" s="58">
        <f>AA89</f>
        <v>2207</v>
      </c>
    </row>
    <row r="19" spans="5:35" x14ac:dyDescent="0.45">
      <c r="AD19" t="s">
        <v>179</v>
      </c>
      <c r="AE19" s="58">
        <f>AA18</f>
        <v>5913</v>
      </c>
      <c r="AF19" t="s">
        <v>179</v>
      </c>
      <c r="AG19" s="58">
        <f>AA54</f>
        <v>3637</v>
      </c>
      <c r="AH19" t="s">
        <v>179</v>
      </c>
      <c r="AI19" s="58">
        <f>AA90</f>
        <v>5396</v>
      </c>
    </row>
    <row r="20" spans="5:35" x14ac:dyDescent="0.45">
      <c r="S20" t="s">
        <v>198</v>
      </c>
      <c r="T20" t="s">
        <v>199</v>
      </c>
    </row>
    <row r="21" spans="5:35" x14ac:dyDescent="0.45">
      <c r="S21" t="s">
        <v>169</v>
      </c>
      <c r="T21" t="s">
        <v>170</v>
      </c>
      <c r="U21" t="s">
        <v>171</v>
      </c>
      <c r="V21" t="s">
        <v>172</v>
      </c>
      <c r="W21" t="s">
        <v>173</v>
      </c>
      <c r="X21" t="s">
        <v>191</v>
      </c>
      <c r="Y21" t="s">
        <v>174</v>
      </c>
      <c r="Z21" t="s">
        <v>23</v>
      </c>
    </row>
    <row r="22" spans="5:35" x14ac:dyDescent="0.45">
      <c r="V22" t="s">
        <v>162</v>
      </c>
    </row>
    <row r="23" spans="5:35" x14ac:dyDescent="0.45">
      <c r="S23" t="s">
        <v>192</v>
      </c>
      <c r="T23">
        <v>1092</v>
      </c>
      <c r="U23">
        <v>1930</v>
      </c>
      <c r="V23" t="s">
        <v>193</v>
      </c>
      <c r="W23">
        <v>3960</v>
      </c>
      <c r="Z23">
        <v>10398</v>
      </c>
    </row>
    <row r="24" spans="5:35" x14ac:dyDescent="0.45">
      <c r="E24" t="s">
        <v>203</v>
      </c>
      <c r="S24" t="s">
        <v>177</v>
      </c>
      <c r="T24">
        <v>1980</v>
      </c>
      <c r="U24">
        <v>4117</v>
      </c>
      <c r="X24">
        <v>12933</v>
      </c>
      <c r="Y24">
        <v>2525</v>
      </c>
      <c r="Z24">
        <v>21555</v>
      </c>
    </row>
    <row r="25" spans="5:35" x14ac:dyDescent="0.45">
      <c r="S25" t="s">
        <v>178</v>
      </c>
      <c r="T25">
        <v>1980</v>
      </c>
      <c r="U25">
        <v>4117</v>
      </c>
      <c r="X25">
        <v>6950</v>
      </c>
      <c r="Y25">
        <v>0</v>
      </c>
      <c r="Z25">
        <v>13047</v>
      </c>
    </row>
    <row r="26" spans="5:35" x14ac:dyDescent="0.45">
      <c r="S26" t="s">
        <v>179</v>
      </c>
      <c r="T26">
        <v>1980</v>
      </c>
      <c r="U26">
        <v>4117</v>
      </c>
      <c r="X26">
        <v>16267</v>
      </c>
      <c r="Y26">
        <v>3125</v>
      </c>
      <c r="Z26">
        <v>25488</v>
      </c>
    </row>
    <row r="27" spans="5:35" x14ac:dyDescent="0.45">
      <c r="V27" t="s">
        <v>161</v>
      </c>
    </row>
    <row r="28" spans="5:35" x14ac:dyDescent="0.45">
      <c r="S28" t="s">
        <v>192</v>
      </c>
      <c r="T28">
        <v>1375</v>
      </c>
      <c r="U28">
        <v>2230</v>
      </c>
      <c r="V28" t="s">
        <v>194</v>
      </c>
      <c r="W28">
        <v>4427</v>
      </c>
      <c r="Z28">
        <v>12448</v>
      </c>
    </row>
    <row r="29" spans="5:35" x14ac:dyDescent="0.45">
      <c r="S29" t="s">
        <v>177</v>
      </c>
      <c r="T29">
        <v>2347</v>
      </c>
      <c r="U29">
        <v>4600</v>
      </c>
      <c r="X29">
        <v>14467</v>
      </c>
      <c r="Y29">
        <v>4175</v>
      </c>
      <c r="Z29">
        <v>25588</v>
      </c>
    </row>
    <row r="30" spans="5:35" x14ac:dyDescent="0.45">
      <c r="S30" t="s">
        <v>178</v>
      </c>
      <c r="T30">
        <v>2347</v>
      </c>
      <c r="U30">
        <v>4600</v>
      </c>
      <c r="X30">
        <v>8283</v>
      </c>
      <c r="Y30">
        <v>0</v>
      </c>
      <c r="Z30">
        <v>15230</v>
      </c>
    </row>
    <row r="31" spans="5:35" x14ac:dyDescent="0.45">
      <c r="S31" t="s">
        <v>179</v>
      </c>
      <c r="T31">
        <v>2347</v>
      </c>
      <c r="U31">
        <v>4600</v>
      </c>
      <c r="X31">
        <v>18417</v>
      </c>
      <c r="Y31">
        <v>5250</v>
      </c>
      <c r="Z31">
        <v>30613</v>
      </c>
    </row>
    <row r="32" spans="5:35" x14ac:dyDescent="0.45">
      <c r="V32" t="s">
        <v>160</v>
      </c>
    </row>
    <row r="33" spans="19:28" x14ac:dyDescent="0.45">
      <c r="S33" t="s">
        <v>192</v>
      </c>
      <c r="T33">
        <v>1858</v>
      </c>
      <c r="U33">
        <v>2830</v>
      </c>
      <c r="V33" t="s">
        <v>195</v>
      </c>
      <c r="W33">
        <v>5143</v>
      </c>
      <c r="Z33">
        <v>15398</v>
      </c>
    </row>
    <row r="34" spans="19:28" x14ac:dyDescent="0.45">
      <c r="S34" t="s">
        <v>177</v>
      </c>
      <c r="T34">
        <v>2947</v>
      </c>
      <c r="U34">
        <v>5350</v>
      </c>
      <c r="X34">
        <v>15967</v>
      </c>
      <c r="Y34">
        <v>10030</v>
      </c>
      <c r="Z34">
        <v>34293</v>
      </c>
    </row>
    <row r="35" spans="19:28" x14ac:dyDescent="0.45">
      <c r="S35" t="s">
        <v>178</v>
      </c>
      <c r="T35">
        <v>2947</v>
      </c>
      <c r="U35">
        <v>5350</v>
      </c>
      <c r="X35">
        <v>10017</v>
      </c>
      <c r="Y35">
        <v>0</v>
      </c>
      <c r="Z35">
        <v>18313</v>
      </c>
    </row>
    <row r="36" spans="19:28" x14ac:dyDescent="0.45">
      <c r="S36" t="s">
        <v>179</v>
      </c>
      <c r="T36">
        <v>2947</v>
      </c>
      <c r="U36">
        <v>5350</v>
      </c>
      <c r="X36">
        <v>21233</v>
      </c>
      <c r="Y36">
        <v>12000</v>
      </c>
      <c r="Z36">
        <v>41530</v>
      </c>
    </row>
    <row r="38" spans="19:28" x14ac:dyDescent="0.45">
      <c r="S38" t="s">
        <v>200</v>
      </c>
      <c r="T38" t="s">
        <v>197</v>
      </c>
    </row>
    <row r="39" spans="19:28" x14ac:dyDescent="0.45">
      <c r="S39" t="s">
        <v>169</v>
      </c>
      <c r="T39" t="s">
        <v>182</v>
      </c>
      <c r="U39" t="s">
        <v>183</v>
      </c>
      <c r="V39" t="s">
        <v>155</v>
      </c>
      <c r="W39" t="s">
        <v>184</v>
      </c>
      <c r="X39" t="s">
        <v>185</v>
      </c>
      <c r="Y39" t="s">
        <v>174</v>
      </c>
      <c r="Z39" t="s">
        <v>23</v>
      </c>
    </row>
    <row r="40" spans="19:28" x14ac:dyDescent="0.45">
      <c r="V40" t="s">
        <v>162</v>
      </c>
    </row>
    <row r="41" spans="19:28" x14ac:dyDescent="0.45">
      <c r="S41" t="s">
        <v>190</v>
      </c>
      <c r="T41">
        <v>2100</v>
      </c>
      <c r="U41">
        <v>883</v>
      </c>
      <c r="W41">
        <v>6083</v>
      </c>
      <c r="X41">
        <v>1165</v>
      </c>
      <c r="Z41">
        <v>10232</v>
      </c>
      <c r="AA41">
        <f>ROUND(Table036__Page_32[[#This Row],[Total]]/$I$17,0)</f>
        <v>1457</v>
      </c>
      <c r="AB41">
        <f>ROUND((Table036__Page_32[[#This Row],[Total]]-Table036__Page_32[[#This Row],[Hydrogen appliance uplift]])/$I$17,0)</f>
        <v>1291</v>
      </c>
    </row>
    <row r="42" spans="19:28" x14ac:dyDescent="0.45">
      <c r="S42" t="s">
        <v>177</v>
      </c>
      <c r="T42">
        <v>4383</v>
      </c>
      <c r="U42">
        <v>1533</v>
      </c>
      <c r="W42">
        <v>7857</v>
      </c>
      <c r="Y42">
        <v>0</v>
      </c>
      <c r="Z42">
        <v>13773</v>
      </c>
      <c r="AA42">
        <f>ROUND(Table036__Page_32[[#This Row],[Total]]/$I$17,0)</f>
        <v>1961</v>
      </c>
    </row>
    <row r="43" spans="19:28" x14ac:dyDescent="0.45">
      <c r="S43" t="s">
        <v>178</v>
      </c>
      <c r="T43">
        <v>3283</v>
      </c>
      <c r="U43">
        <v>1533</v>
      </c>
      <c r="W43">
        <v>6692</v>
      </c>
      <c r="Y43">
        <v>0</v>
      </c>
      <c r="Z43">
        <v>11508</v>
      </c>
      <c r="AA43">
        <f>ROUND(Table036__Page_32[[#This Row],[Total]]/$I$17,0)</f>
        <v>1638</v>
      </c>
    </row>
    <row r="44" spans="19:28" x14ac:dyDescent="0.45">
      <c r="S44" t="s">
        <v>179</v>
      </c>
      <c r="T44">
        <v>8683</v>
      </c>
      <c r="U44">
        <v>1533</v>
      </c>
      <c r="W44">
        <v>8967</v>
      </c>
      <c r="Y44">
        <v>0</v>
      </c>
      <c r="Z44">
        <v>19183</v>
      </c>
      <c r="AA44">
        <f>ROUND(Table036__Page_32[[#This Row],[Total]]/$I$17,0)</f>
        <v>2731</v>
      </c>
    </row>
    <row r="45" spans="19:28" x14ac:dyDescent="0.45">
      <c r="V45" t="s">
        <v>161</v>
      </c>
      <c r="AA45">
        <f>ROUND(Table036__Page_32[[#This Row],[Total]]/$I$17,0)</f>
        <v>0</v>
      </c>
    </row>
    <row r="46" spans="19:28" x14ac:dyDescent="0.45">
      <c r="S46" t="s">
        <v>190</v>
      </c>
      <c r="T46">
        <v>2983</v>
      </c>
      <c r="U46">
        <v>1425</v>
      </c>
      <c r="W46">
        <v>6083</v>
      </c>
      <c r="X46">
        <v>1165</v>
      </c>
      <c r="Z46">
        <v>11657</v>
      </c>
      <c r="AA46">
        <f>ROUND(Table036__Page_32[[#This Row],[Total]]/$I$17,0)</f>
        <v>1660</v>
      </c>
      <c r="AB46">
        <f>ROUND((Table036__Page_32[[#This Row],[Total]]-Table036__Page_32[[#This Row],[Hydrogen appliance uplift]])/$I$17,0)</f>
        <v>1494</v>
      </c>
    </row>
    <row r="47" spans="19:28" x14ac:dyDescent="0.45">
      <c r="S47" t="s">
        <v>177</v>
      </c>
      <c r="T47">
        <v>5300</v>
      </c>
      <c r="U47">
        <v>2183</v>
      </c>
      <c r="W47">
        <v>7857</v>
      </c>
      <c r="Y47">
        <v>0</v>
      </c>
      <c r="Z47">
        <v>15340</v>
      </c>
      <c r="AA47">
        <f>ROUND(Table036__Page_32[[#This Row],[Total]]/$I$17,0)</f>
        <v>2184</v>
      </c>
    </row>
    <row r="48" spans="19:28" x14ac:dyDescent="0.45">
      <c r="S48" t="s">
        <v>178</v>
      </c>
      <c r="T48">
        <v>4300</v>
      </c>
      <c r="U48">
        <v>2183</v>
      </c>
      <c r="W48">
        <v>6692</v>
      </c>
      <c r="Y48">
        <v>0</v>
      </c>
      <c r="Z48">
        <v>13175</v>
      </c>
      <c r="AA48">
        <f>ROUND(Table036__Page_32[[#This Row],[Total]]/$I$17,0)</f>
        <v>1876</v>
      </c>
    </row>
    <row r="49" spans="19:28" x14ac:dyDescent="0.45">
      <c r="S49" t="s">
        <v>179</v>
      </c>
      <c r="T49">
        <v>10950</v>
      </c>
      <c r="U49">
        <v>2183</v>
      </c>
      <c r="W49">
        <v>8967</v>
      </c>
      <c r="Y49">
        <v>0</v>
      </c>
      <c r="Z49">
        <v>22100</v>
      </c>
      <c r="AA49">
        <f>ROUND(Table036__Page_32[[#This Row],[Total]]/$I$17,0)</f>
        <v>3146</v>
      </c>
    </row>
    <row r="50" spans="19:28" x14ac:dyDescent="0.45">
      <c r="V50" t="s">
        <v>160</v>
      </c>
      <c r="AA50">
        <f>ROUND(Table036__Page_32[[#This Row],[Total]]/$I$17,0)</f>
        <v>0</v>
      </c>
    </row>
    <row r="51" spans="19:28" x14ac:dyDescent="0.45">
      <c r="S51" t="s">
        <v>190</v>
      </c>
      <c r="T51">
        <v>4358</v>
      </c>
      <c r="U51">
        <v>2367</v>
      </c>
      <c r="W51">
        <v>6083</v>
      </c>
      <c r="X51">
        <v>1165</v>
      </c>
      <c r="Z51">
        <v>13973</v>
      </c>
      <c r="AA51">
        <f>ROUND(Table036__Page_32[[#This Row],[Total]]/$I$17,0)</f>
        <v>1989</v>
      </c>
      <c r="AB51">
        <f>ROUND((Table036__Page_32[[#This Row],[Total]]-Table036__Page_32[[#This Row],[Hydrogen appliance uplift]])/$I$17,0)</f>
        <v>1823</v>
      </c>
    </row>
    <row r="52" spans="19:28" x14ac:dyDescent="0.45">
      <c r="S52" t="s">
        <v>177</v>
      </c>
      <c r="T52">
        <v>6967</v>
      </c>
      <c r="U52">
        <v>3017</v>
      </c>
      <c r="W52">
        <v>7857</v>
      </c>
      <c r="Y52">
        <v>0</v>
      </c>
      <c r="Z52">
        <v>17840</v>
      </c>
      <c r="AA52">
        <f>ROUND(Table036__Page_32[[#This Row],[Total]]/$I$17,0)</f>
        <v>2540</v>
      </c>
    </row>
    <row r="53" spans="19:28" x14ac:dyDescent="0.45">
      <c r="S53" t="s">
        <v>178</v>
      </c>
      <c r="T53">
        <v>5817</v>
      </c>
      <c r="U53">
        <v>3017</v>
      </c>
      <c r="W53">
        <v>6692</v>
      </c>
      <c r="Y53">
        <v>0</v>
      </c>
      <c r="Z53">
        <v>15525</v>
      </c>
      <c r="AA53">
        <f>ROUND(Table036__Page_32[[#This Row],[Total]]/$I$17,0)</f>
        <v>2210</v>
      </c>
    </row>
    <row r="54" spans="19:28" x14ac:dyDescent="0.45">
      <c r="S54" t="s">
        <v>179</v>
      </c>
      <c r="T54">
        <v>13567</v>
      </c>
      <c r="U54">
        <v>3017</v>
      </c>
      <c r="W54">
        <v>8967</v>
      </c>
      <c r="Y54">
        <v>0</v>
      </c>
      <c r="Z54">
        <v>25550</v>
      </c>
      <c r="AA54">
        <f>ROUND(Table036__Page_32[[#This Row],[Total]]/$I$17,0)</f>
        <v>3637</v>
      </c>
    </row>
    <row r="56" spans="19:28" x14ac:dyDescent="0.45">
      <c r="S56" t="s">
        <v>200</v>
      </c>
      <c r="T56" t="s">
        <v>201</v>
      </c>
    </row>
    <row r="57" spans="19:28" x14ac:dyDescent="0.45">
      <c r="S57" t="s">
        <v>169</v>
      </c>
      <c r="T57" t="s">
        <v>170</v>
      </c>
      <c r="U57" t="s">
        <v>171</v>
      </c>
      <c r="V57" t="s">
        <v>172</v>
      </c>
      <c r="W57" t="s">
        <v>173</v>
      </c>
      <c r="X57" t="s">
        <v>174</v>
      </c>
      <c r="Y57" t="s">
        <v>23</v>
      </c>
    </row>
    <row r="58" spans="19:28" x14ac:dyDescent="0.45">
      <c r="V58" t="s">
        <v>162</v>
      </c>
    </row>
    <row r="59" spans="19:28" x14ac:dyDescent="0.45">
      <c r="S59" t="s">
        <v>186</v>
      </c>
      <c r="T59">
        <v>1092</v>
      </c>
      <c r="U59">
        <v>1930</v>
      </c>
      <c r="V59" t="s">
        <v>187</v>
      </c>
      <c r="W59">
        <v>3250</v>
      </c>
      <c r="Y59">
        <v>10232</v>
      </c>
    </row>
    <row r="60" spans="19:28" x14ac:dyDescent="0.45">
      <c r="S60" t="s">
        <v>177</v>
      </c>
      <c r="T60">
        <v>1800</v>
      </c>
      <c r="U60">
        <v>4133</v>
      </c>
      <c r="W60">
        <v>7840</v>
      </c>
      <c r="X60">
        <v>0</v>
      </c>
      <c r="Y60">
        <v>13773</v>
      </c>
    </row>
    <row r="61" spans="19:28" x14ac:dyDescent="0.45">
      <c r="S61" t="s">
        <v>178</v>
      </c>
      <c r="T61">
        <v>1800</v>
      </c>
      <c r="U61">
        <v>4133</v>
      </c>
      <c r="W61">
        <v>5575</v>
      </c>
      <c r="X61">
        <v>0</v>
      </c>
      <c r="Y61">
        <v>11508</v>
      </c>
    </row>
    <row r="62" spans="19:28" x14ac:dyDescent="0.45">
      <c r="S62" t="s">
        <v>179</v>
      </c>
      <c r="T62">
        <v>1800</v>
      </c>
      <c r="U62">
        <v>4133</v>
      </c>
      <c r="W62">
        <v>13250</v>
      </c>
      <c r="X62">
        <v>0</v>
      </c>
      <c r="Y62">
        <v>19183</v>
      </c>
    </row>
    <row r="63" spans="19:28" x14ac:dyDescent="0.45">
      <c r="V63" t="s">
        <v>161</v>
      </c>
    </row>
    <row r="64" spans="19:28" x14ac:dyDescent="0.45">
      <c r="S64" t="s">
        <v>186</v>
      </c>
      <c r="T64">
        <v>1375</v>
      </c>
      <c r="U64">
        <v>2230</v>
      </c>
      <c r="V64" t="s">
        <v>188</v>
      </c>
      <c r="W64">
        <v>3625</v>
      </c>
      <c r="Y64">
        <v>11657</v>
      </c>
    </row>
    <row r="65" spans="19:28" x14ac:dyDescent="0.45">
      <c r="S65" t="s">
        <v>177</v>
      </c>
      <c r="T65">
        <v>2167</v>
      </c>
      <c r="U65">
        <v>4633</v>
      </c>
      <c r="W65">
        <v>8540</v>
      </c>
      <c r="X65">
        <v>0</v>
      </c>
      <c r="Y65">
        <v>15340</v>
      </c>
    </row>
    <row r="66" spans="19:28" x14ac:dyDescent="0.45">
      <c r="S66" t="s">
        <v>178</v>
      </c>
      <c r="T66">
        <v>2167</v>
      </c>
      <c r="U66">
        <v>4633</v>
      </c>
      <c r="W66">
        <v>6375</v>
      </c>
      <c r="X66">
        <v>0</v>
      </c>
      <c r="Y66">
        <v>13175</v>
      </c>
    </row>
    <row r="67" spans="19:28" x14ac:dyDescent="0.45">
      <c r="S67" t="s">
        <v>179</v>
      </c>
      <c r="T67">
        <v>2167</v>
      </c>
      <c r="U67">
        <v>4633</v>
      </c>
      <c r="W67">
        <v>15300</v>
      </c>
      <c r="X67">
        <v>0</v>
      </c>
      <c r="Y67">
        <v>22100</v>
      </c>
    </row>
    <row r="68" spans="19:28" x14ac:dyDescent="0.45">
      <c r="V68" t="s">
        <v>160</v>
      </c>
    </row>
    <row r="69" spans="19:28" x14ac:dyDescent="0.45">
      <c r="S69" t="s">
        <v>186</v>
      </c>
      <c r="T69">
        <v>1875</v>
      </c>
      <c r="U69">
        <v>2830</v>
      </c>
      <c r="V69" t="s">
        <v>189</v>
      </c>
      <c r="W69">
        <v>4125</v>
      </c>
      <c r="Y69">
        <v>13973</v>
      </c>
    </row>
    <row r="70" spans="19:28" x14ac:dyDescent="0.45">
      <c r="S70" t="s">
        <v>177</v>
      </c>
      <c r="T70">
        <v>2767</v>
      </c>
      <c r="U70">
        <v>5333</v>
      </c>
      <c r="W70">
        <v>9740</v>
      </c>
      <c r="X70">
        <v>0</v>
      </c>
      <c r="Y70">
        <v>17840</v>
      </c>
    </row>
    <row r="71" spans="19:28" x14ac:dyDescent="0.45">
      <c r="S71" t="s">
        <v>178</v>
      </c>
      <c r="T71">
        <v>2767</v>
      </c>
      <c r="U71">
        <v>5333</v>
      </c>
      <c r="W71">
        <v>7425</v>
      </c>
      <c r="X71">
        <v>0</v>
      </c>
      <c r="Y71">
        <v>15525</v>
      </c>
    </row>
    <row r="72" spans="19:28" x14ac:dyDescent="0.45">
      <c r="S72" t="s">
        <v>179</v>
      </c>
      <c r="T72">
        <v>2767</v>
      </c>
      <c r="U72">
        <v>5333</v>
      </c>
      <c r="W72">
        <v>17450</v>
      </c>
      <c r="X72">
        <v>0</v>
      </c>
      <c r="Y72">
        <v>25550</v>
      </c>
    </row>
    <row r="74" spans="19:28" x14ac:dyDescent="0.45">
      <c r="S74" t="s">
        <v>202</v>
      </c>
      <c r="T74" t="s">
        <v>197</v>
      </c>
    </row>
    <row r="75" spans="19:28" x14ac:dyDescent="0.45">
      <c r="S75" t="s">
        <v>169</v>
      </c>
      <c r="T75" t="s">
        <v>182</v>
      </c>
      <c r="U75" t="s">
        <v>183</v>
      </c>
      <c r="V75" t="s">
        <v>155</v>
      </c>
      <c r="W75" t="s">
        <v>184</v>
      </c>
      <c r="X75" t="s">
        <v>185</v>
      </c>
      <c r="Y75" t="s">
        <v>174</v>
      </c>
      <c r="Z75" t="s">
        <v>23</v>
      </c>
    </row>
    <row r="76" spans="19:28" x14ac:dyDescent="0.45">
      <c r="V76" t="s">
        <v>162</v>
      </c>
    </row>
    <row r="77" spans="19:28" x14ac:dyDescent="0.45">
      <c r="S77" t="s">
        <v>175</v>
      </c>
      <c r="T77">
        <v>1833</v>
      </c>
      <c r="U77">
        <v>567</v>
      </c>
      <c r="W77">
        <v>3617</v>
      </c>
      <c r="Y77">
        <v>1085</v>
      </c>
      <c r="Z77">
        <v>7102</v>
      </c>
      <c r="AA77">
        <f>ROUND(Table038__Page_34[[#This Row],[Total]]/$I$17,0)</f>
        <v>1011</v>
      </c>
      <c r="AB77">
        <f>ROUND((Table038__Page_34[[#This Row],[Total]]-Table038__Page_34[[#This Row],[Power supply upgrade]])/$I$17,0)</f>
        <v>857</v>
      </c>
    </row>
    <row r="78" spans="19:28" x14ac:dyDescent="0.45">
      <c r="S78" t="s">
        <v>177</v>
      </c>
      <c r="T78">
        <v>7433</v>
      </c>
      <c r="U78">
        <v>658</v>
      </c>
      <c r="W78">
        <v>10147</v>
      </c>
      <c r="X78">
        <v>2700</v>
      </c>
      <c r="Z78">
        <v>20938</v>
      </c>
      <c r="AA78">
        <f>ROUND(Table038__Page_34[[#This Row],[Total]]/$I$17,0)</f>
        <v>2981</v>
      </c>
    </row>
    <row r="79" spans="19:28" x14ac:dyDescent="0.45">
      <c r="S79" t="s">
        <v>178</v>
      </c>
      <c r="T79">
        <v>3383</v>
      </c>
      <c r="U79">
        <v>658</v>
      </c>
      <c r="W79">
        <v>7597</v>
      </c>
      <c r="X79">
        <v>0</v>
      </c>
      <c r="Z79">
        <v>11638</v>
      </c>
      <c r="AA79">
        <f>ROUND(Table038__Page_34[[#This Row],[Total]]/$I$17,0)</f>
        <v>1657</v>
      </c>
    </row>
    <row r="80" spans="19:28" x14ac:dyDescent="0.45">
      <c r="S80" t="s">
        <v>179</v>
      </c>
      <c r="T80">
        <v>8683</v>
      </c>
      <c r="U80">
        <v>658</v>
      </c>
      <c r="W80">
        <v>9897</v>
      </c>
      <c r="X80">
        <v>3000</v>
      </c>
      <c r="Z80">
        <v>22238</v>
      </c>
      <c r="AA80">
        <f>ROUND(Table038__Page_34[[#This Row],[Total]]/$I$17,0)</f>
        <v>3166</v>
      </c>
    </row>
    <row r="81" spans="19:28" x14ac:dyDescent="0.45">
      <c r="V81" t="s">
        <v>161</v>
      </c>
      <c r="AA81">
        <f>ROUND(Table038__Page_34[[#This Row],[Total]]/$I$17,0)</f>
        <v>0</v>
      </c>
    </row>
    <row r="82" spans="19:28" x14ac:dyDescent="0.45">
      <c r="S82" t="s">
        <v>175</v>
      </c>
      <c r="T82">
        <v>2583</v>
      </c>
      <c r="U82">
        <v>1083</v>
      </c>
      <c r="W82">
        <v>3617</v>
      </c>
      <c r="Y82">
        <v>1085</v>
      </c>
      <c r="Z82">
        <v>8368</v>
      </c>
      <c r="AA82">
        <f>ROUND(Table038__Page_34[[#This Row],[Total]]/$I$17,0)</f>
        <v>1191</v>
      </c>
      <c r="AB82">
        <f>ROUND((Table038__Page_34[[#This Row],[Total]]-Table038__Page_34[[#This Row],[Power supply upgrade]])/$I$17,0)</f>
        <v>1037</v>
      </c>
    </row>
    <row r="83" spans="19:28" x14ac:dyDescent="0.45">
      <c r="S83" t="s">
        <v>177</v>
      </c>
      <c r="T83">
        <v>9450</v>
      </c>
      <c r="U83">
        <v>1208</v>
      </c>
      <c r="W83">
        <v>10147</v>
      </c>
      <c r="X83">
        <v>4725</v>
      </c>
      <c r="Z83">
        <v>25530</v>
      </c>
      <c r="AA83">
        <f>ROUND(Table038__Page_34[[#This Row],[Total]]/$I$17,0)</f>
        <v>3635</v>
      </c>
    </row>
    <row r="84" spans="19:28" x14ac:dyDescent="0.45">
      <c r="S84" t="s">
        <v>178</v>
      </c>
      <c r="T84">
        <v>4300</v>
      </c>
      <c r="U84">
        <v>1208</v>
      </c>
      <c r="W84">
        <v>7597</v>
      </c>
      <c r="X84">
        <v>0</v>
      </c>
      <c r="Z84">
        <v>13105</v>
      </c>
      <c r="AA84">
        <f>ROUND(Table038__Page_34[[#This Row],[Total]]/$I$17,0)</f>
        <v>1866</v>
      </c>
    </row>
    <row r="85" spans="19:28" x14ac:dyDescent="0.45">
      <c r="S85" t="s">
        <v>179</v>
      </c>
      <c r="T85">
        <v>10950</v>
      </c>
      <c r="U85">
        <v>1208</v>
      </c>
      <c r="W85">
        <v>9897</v>
      </c>
      <c r="X85">
        <v>5000</v>
      </c>
      <c r="Z85">
        <v>27055</v>
      </c>
      <c r="AA85">
        <f>ROUND(Table038__Page_34[[#This Row],[Total]]/$I$17,0)</f>
        <v>3852</v>
      </c>
    </row>
    <row r="86" spans="19:28" x14ac:dyDescent="0.45">
      <c r="V86" t="s">
        <v>160</v>
      </c>
      <c r="AA86">
        <f>ROUND(Table038__Page_34[[#This Row],[Total]]/$I$17,0)</f>
        <v>0</v>
      </c>
    </row>
    <row r="87" spans="19:28" x14ac:dyDescent="0.45">
      <c r="S87" t="s">
        <v>175</v>
      </c>
      <c r="T87">
        <v>3900</v>
      </c>
      <c r="U87">
        <v>1950</v>
      </c>
      <c r="W87">
        <v>3617</v>
      </c>
      <c r="Y87">
        <v>1085</v>
      </c>
      <c r="Z87">
        <v>10552</v>
      </c>
      <c r="AA87">
        <f>ROUND(Table038__Page_34[[#This Row],[Total]]/$I$17,0)</f>
        <v>1502</v>
      </c>
      <c r="AB87">
        <f>ROUND((Table038__Page_34[[#This Row],[Total]]-Table038__Page_34[[#This Row],[Power supply upgrade]])/$I$17,0)</f>
        <v>1348</v>
      </c>
    </row>
    <row r="88" spans="19:28" x14ac:dyDescent="0.45">
      <c r="S88" t="s">
        <v>177</v>
      </c>
      <c r="T88">
        <v>11983</v>
      </c>
      <c r="U88">
        <v>2025</v>
      </c>
      <c r="W88">
        <v>10147</v>
      </c>
      <c r="X88">
        <v>11100</v>
      </c>
      <c r="Z88">
        <v>35255</v>
      </c>
      <c r="AA88">
        <f>ROUND(Table038__Page_34[[#This Row],[Total]]/$I$17,0)</f>
        <v>5019</v>
      </c>
    </row>
    <row r="89" spans="19:28" x14ac:dyDescent="0.45">
      <c r="S89" t="s">
        <v>178</v>
      </c>
      <c r="T89">
        <v>5883</v>
      </c>
      <c r="U89">
        <v>2025</v>
      </c>
      <c r="W89">
        <v>7597</v>
      </c>
      <c r="X89">
        <v>0</v>
      </c>
      <c r="Z89">
        <v>15505</v>
      </c>
      <c r="AA89">
        <f>ROUND(Table038__Page_34[[#This Row],[Total]]/$I$17,0)</f>
        <v>2207</v>
      </c>
    </row>
    <row r="90" spans="19:28" x14ac:dyDescent="0.45">
      <c r="S90" t="s">
        <v>179</v>
      </c>
      <c r="T90">
        <v>13733</v>
      </c>
      <c r="U90">
        <v>2025</v>
      </c>
      <c r="W90">
        <v>9897</v>
      </c>
      <c r="X90">
        <v>12250</v>
      </c>
      <c r="Z90">
        <v>37905</v>
      </c>
      <c r="AA90">
        <f>ROUND(Table038__Page_34[[#This Row],[Total]]/$I$17,0)</f>
        <v>5396</v>
      </c>
    </row>
    <row r="92" spans="19:28" x14ac:dyDescent="0.45">
      <c r="S92" t="s">
        <v>202</v>
      </c>
      <c r="T92" t="s">
        <v>201</v>
      </c>
    </row>
    <row r="93" spans="19:28" x14ac:dyDescent="0.45">
      <c r="S93" t="s">
        <v>169</v>
      </c>
      <c r="T93" t="s">
        <v>170</v>
      </c>
      <c r="U93" t="s">
        <v>171</v>
      </c>
      <c r="V93" t="s">
        <v>172</v>
      </c>
      <c r="W93" t="s">
        <v>173</v>
      </c>
      <c r="X93" t="s">
        <v>174</v>
      </c>
      <c r="Y93" t="s">
        <v>23</v>
      </c>
    </row>
    <row r="94" spans="19:28" x14ac:dyDescent="0.45">
      <c r="V94" t="s">
        <v>162</v>
      </c>
    </row>
    <row r="95" spans="19:28" x14ac:dyDescent="0.45">
      <c r="S95" t="s">
        <v>175</v>
      </c>
      <c r="T95">
        <v>1108</v>
      </c>
      <c r="U95">
        <v>1930</v>
      </c>
      <c r="V95" t="s">
        <v>176</v>
      </c>
      <c r="Y95">
        <v>7102</v>
      </c>
    </row>
    <row r="96" spans="19:28" x14ac:dyDescent="0.45">
      <c r="S96" t="s">
        <v>177</v>
      </c>
      <c r="T96">
        <v>1980</v>
      </c>
      <c r="U96">
        <v>4133</v>
      </c>
      <c r="W96">
        <v>12125</v>
      </c>
      <c r="X96">
        <v>2700</v>
      </c>
      <c r="Y96">
        <v>20938</v>
      </c>
    </row>
    <row r="97" spans="19:25" x14ac:dyDescent="0.45">
      <c r="S97" t="s">
        <v>178</v>
      </c>
      <c r="T97">
        <v>1980</v>
      </c>
      <c r="U97">
        <v>4133</v>
      </c>
      <c r="W97">
        <v>5525</v>
      </c>
      <c r="X97">
        <v>0</v>
      </c>
      <c r="Y97">
        <v>11638</v>
      </c>
    </row>
    <row r="98" spans="19:25" x14ac:dyDescent="0.45">
      <c r="S98" t="s">
        <v>179</v>
      </c>
      <c r="T98">
        <v>1980</v>
      </c>
      <c r="U98">
        <v>4133</v>
      </c>
      <c r="W98">
        <v>13125</v>
      </c>
      <c r="X98">
        <v>3000</v>
      </c>
      <c r="Y98">
        <v>22238</v>
      </c>
    </row>
    <row r="99" spans="19:25" x14ac:dyDescent="0.45">
      <c r="V99" t="s">
        <v>161</v>
      </c>
    </row>
    <row r="100" spans="19:25" x14ac:dyDescent="0.45">
      <c r="S100" t="s">
        <v>175</v>
      </c>
      <c r="T100">
        <v>1408</v>
      </c>
      <c r="U100">
        <v>2230</v>
      </c>
      <c r="V100" t="s">
        <v>180</v>
      </c>
      <c r="Y100">
        <v>8368</v>
      </c>
    </row>
    <row r="101" spans="19:25" x14ac:dyDescent="0.45">
      <c r="S101" t="s">
        <v>177</v>
      </c>
      <c r="T101">
        <v>2347</v>
      </c>
      <c r="U101">
        <v>4633</v>
      </c>
      <c r="W101">
        <v>13825</v>
      </c>
      <c r="X101">
        <v>4725</v>
      </c>
      <c r="Y101">
        <v>25530</v>
      </c>
    </row>
    <row r="102" spans="19:25" x14ac:dyDescent="0.45">
      <c r="S102" t="s">
        <v>178</v>
      </c>
      <c r="T102">
        <v>2347</v>
      </c>
      <c r="U102">
        <v>4633</v>
      </c>
      <c r="W102">
        <v>6125</v>
      </c>
      <c r="X102">
        <v>0</v>
      </c>
      <c r="Y102">
        <v>13105</v>
      </c>
    </row>
    <row r="103" spans="19:25" x14ac:dyDescent="0.45">
      <c r="S103" t="s">
        <v>179</v>
      </c>
      <c r="T103">
        <v>2347</v>
      </c>
      <c r="U103">
        <v>4633</v>
      </c>
      <c r="W103">
        <v>15075</v>
      </c>
      <c r="X103">
        <v>5000</v>
      </c>
      <c r="Y103">
        <v>27055</v>
      </c>
    </row>
    <row r="104" spans="19:25" x14ac:dyDescent="0.45">
      <c r="V104" t="s">
        <v>160</v>
      </c>
    </row>
    <row r="105" spans="19:25" x14ac:dyDescent="0.45">
      <c r="S105" t="s">
        <v>175</v>
      </c>
      <c r="T105">
        <v>1925</v>
      </c>
      <c r="U105">
        <v>2913</v>
      </c>
      <c r="V105" t="s">
        <v>181</v>
      </c>
      <c r="Y105">
        <v>10552</v>
      </c>
    </row>
    <row r="106" spans="19:25" x14ac:dyDescent="0.45">
      <c r="S106" t="s">
        <v>177</v>
      </c>
      <c r="T106">
        <v>3113</v>
      </c>
      <c r="U106">
        <v>5417</v>
      </c>
      <c r="W106">
        <v>15625</v>
      </c>
      <c r="X106">
        <v>11100</v>
      </c>
      <c r="Y106">
        <v>35255</v>
      </c>
    </row>
    <row r="107" spans="19:25" x14ac:dyDescent="0.45">
      <c r="S107" t="s">
        <v>178</v>
      </c>
      <c r="T107">
        <v>3113</v>
      </c>
      <c r="U107">
        <v>5417</v>
      </c>
      <c r="W107">
        <v>6975</v>
      </c>
      <c r="X107">
        <v>0</v>
      </c>
      <c r="Y107">
        <v>15505</v>
      </c>
    </row>
    <row r="108" spans="19:25" x14ac:dyDescent="0.45">
      <c r="S108" t="s">
        <v>179</v>
      </c>
      <c r="T108">
        <v>3113</v>
      </c>
      <c r="U108">
        <v>5417</v>
      </c>
      <c r="W108">
        <v>17125</v>
      </c>
      <c r="X108">
        <v>12250</v>
      </c>
      <c r="Y108">
        <v>37905</v>
      </c>
    </row>
  </sheetData>
  <pageMargins left="0.7" right="0.7" top="0.75" bottom="0.75" header="0.3" footer="0.3"/>
  <tableParts count="1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25C73-2234-4506-B23B-1E92196F7FAE}">
  <sheetPr>
    <tabColor theme="8" tint="0.39997558519241921"/>
  </sheetPr>
  <dimension ref="A1:G19"/>
  <sheetViews>
    <sheetView workbookViewId="0"/>
  </sheetViews>
  <sheetFormatPr defaultRowHeight="14.25" x14ac:dyDescent="0.45"/>
  <sheetData>
    <row r="1" spans="1:7" x14ac:dyDescent="0.45">
      <c r="A1" t="s">
        <v>204</v>
      </c>
    </row>
    <row r="2" spans="1:7" x14ac:dyDescent="0.45">
      <c r="A2" s="60" t="s">
        <v>205</v>
      </c>
      <c r="D2" t="s">
        <v>219</v>
      </c>
    </row>
    <row r="4" spans="1:7" x14ac:dyDescent="0.45">
      <c r="A4" t="s">
        <v>218</v>
      </c>
      <c r="B4" t="s">
        <v>217</v>
      </c>
    </row>
    <row r="5" spans="1:7" x14ac:dyDescent="0.45">
      <c r="A5" t="s">
        <v>206</v>
      </c>
      <c r="B5" t="s">
        <v>207</v>
      </c>
      <c r="C5" t="s">
        <v>208</v>
      </c>
      <c r="D5" t="s">
        <v>209</v>
      </c>
      <c r="E5" t="s">
        <v>210</v>
      </c>
      <c r="F5" t="s">
        <v>211</v>
      </c>
      <c r="G5" t="s">
        <v>212</v>
      </c>
    </row>
    <row r="6" spans="1:7" x14ac:dyDescent="0.45">
      <c r="A6" t="s">
        <v>213</v>
      </c>
      <c r="B6">
        <v>180</v>
      </c>
      <c r="C6">
        <v>2316</v>
      </c>
      <c r="D6">
        <v>8029</v>
      </c>
      <c r="E6">
        <v>16729</v>
      </c>
      <c r="F6">
        <v>7853</v>
      </c>
      <c r="G6">
        <v>34927</v>
      </c>
    </row>
    <row r="7" spans="1:7" x14ac:dyDescent="0.45">
      <c r="A7" t="s">
        <v>6</v>
      </c>
      <c r="B7">
        <v>1062</v>
      </c>
      <c r="C7">
        <v>2533</v>
      </c>
      <c r="D7">
        <v>4237</v>
      </c>
      <c r="E7">
        <v>7339</v>
      </c>
      <c r="F7">
        <v>4275</v>
      </c>
      <c r="G7">
        <v>18384</v>
      </c>
    </row>
    <row r="8" spans="1:7" x14ac:dyDescent="0.45">
      <c r="A8" t="s">
        <v>214</v>
      </c>
      <c r="B8">
        <v>153</v>
      </c>
      <c r="C8">
        <v>1262</v>
      </c>
      <c r="D8">
        <v>1694</v>
      </c>
      <c r="E8">
        <v>2519</v>
      </c>
      <c r="F8">
        <v>1763</v>
      </c>
      <c r="G8">
        <v>7238</v>
      </c>
    </row>
    <row r="9" spans="1:7" x14ac:dyDescent="0.45">
      <c r="A9" t="s">
        <v>215</v>
      </c>
      <c r="B9">
        <v>373</v>
      </c>
      <c r="C9">
        <v>2036</v>
      </c>
      <c r="D9">
        <v>3681</v>
      </c>
      <c r="E9">
        <v>6534</v>
      </c>
      <c r="F9">
        <v>3948</v>
      </c>
      <c r="G9">
        <v>16199</v>
      </c>
    </row>
    <row r="10" spans="1:7" x14ac:dyDescent="0.45">
      <c r="A10" t="s">
        <v>216</v>
      </c>
      <c r="B10">
        <v>1380</v>
      </c>
      <c r="C10">
        <v>3999</v>
      </c>
      <c r="D10">
        <v>10091</v>
      </c>
      <c r="E10">
        <v>23435</v>
      </c>
      <c r="F10">
        <v>12274</v>
      </c>
      <c r="G10" s="63">
        <v>49799</v>
      </c>
    </row>
    <row r="13" spans="1:7" x14ac:dyDescent="0.45">
      <c r="C13" s="61"/>
      <c r="E13" s="62"/>
      <c r="F13" s="61"/>
      <c r="G13" s="62"/>
    </row>
    <row r="14" spans="1:7" x14ac:dyDescent="0.45">
      <c r="C14" s="61"/>
      <c r="E14" s="62"/>
      <c r="F14" s="61"/>
      <c r="G14" s="62"/>
    </row>
    <row r="18" spans="3:7" x14ac:dyDescent="0.45">
      <c r="C18" s="61"/>
      <c r="E18" s="62"/>
      <c r="F18" s="61"/>
      <c r="G18" s="62"/>
    </row>
    <row r="19" spans="3:7" x14ac:dyDescent="0.45">
      <c r="C19" s="61"/>
      <c r="E19" s="62"/>
      <c r="F19" s="61"/>
      <c r="G19" s="62"/>
    </row>
  </sheetData>
  <hyperlinks>
    <hyperlink ref="A2" r:id="rId1" xr:uid="{DBF8C9E3-EA35-41ED-957C-0E001CD384D5}"/>
  </hyperlinks>
  <pageMargins left="0.7" right="0.7" top="0.75" bottom="0.75" header="0.3" footer="0.3"/>
  <pageSetup paperSize="9" orientation="portrait" horizontalDpi="4294967292" verticalDpi="1200"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76232-D392-4B3B-B0D9-C1057AF331B8}">
  <sheetPr>
    <tabColor theme="9" tint="0.39997558519241921"/>
  </sheetPr>
  <dimension ref="A1:H32"/>
  <sheetViews>
    <sheetView zoomScaleNormal="100" workbookViewId="0"/>
  </sheetViews>
  <sheetFormatPr defaultRowHeight="14.25" x14ac:dyDescent="0.45"/>
  <cols>
    <col min="1" max="1" width="17.265625" customWidth="1"/>
    <col min="3" max="3" width="24.53125" bestFit="1" customWidth="1"/>
    <col min="4" max="4" width="9.86328125" bestFit="1" customWidth="1"/>
    <col min="5" max="5" width="10.9296875" bestFit="1" customWidth="1"/>
    <col min="6" max="6" width="80.73046875" customWidth="1"/>
  </cols>
  <sheetData>
    <row r="1" spans="1:8" x14ac:dyDescent="0.45">
      <c r="A1" s="85" t="s">
        <v>279</v>
      </c>
      <c r="B1" s="85" t="s">
        <v>250</v>
      </c>
      <c r="C1" s="85" t="s">
        <v>278</v>
      </c>
      <c r="D1" s="85" t="s">
        <v>277</v>
      </c>
      <c r="E1" s="85" t="s">
        <v>276</v>
      </c>
      <c r="F1" s="85" t="s">
        <v>275</v>
      </c>
    </row>
    <row r="2" spans="1:8" x14ac:dyDescent="0.45">
      <c r="A2" s="92" t="s">
        <v>274</v>
      </c>
      <c r="B2" s="91" t="s">
        <v>260</v>
      </c>
      <c r="C2" s="74" t="s">
        <v>271</v>
      </c>
      <c r="D2" s="74">
        <f>'Figure 6.8 '!$E$11</f>
        <v>10.119999999999999</v>
      </c>
      <c r="E2" s="74" t="s">
        <v>149</v>
      </c>
      <c r="F2" s="74" t="s">
        <v>283</v>
      </c>
    </row>
    <row r="3" spans="1:8" x14ac:dyDescent="0.45">
      <c r="A3" s="92"/>
      <c r="B3" s="91"/>
      <c r="C3" s="74" t="s">
        <v>13</v>
      </c>
      <c r="D3" s="74">
        <f>'Figure 6.8 '!$E$12</f>
        <v>12.01</v>
      </c>
      <c r="E3" s="74" t="s">
        <v>149</v>
      </c>
      <c r="F3" s="74" t="s">
        <v>283</v>
      </c>
      <c r="H3" s="86"/>
    </row>
    <row r="4" spans="1:8" x14ac:dyDescent="0.45">
      <c r="A4" s="92"/>
      <c r="B4" s="91"/>
      <c r="C4" s="74" t="s">
        <v>272</v>
      </c>
      <c r="D4" s="74">
        <f>'Figure 6.8 '!$E$14</f>
        <v>2.78</v>
      </c>
      <c r="E4" s="74" t="s">
        <v>149</v>
      </c>
      <c r="F4" s="74" t="s">
        <v>283</v>
      </c>
    </row>
    <row r="5" spans="1:8" x14ac:dyDescent="0.45">
      <c r="A5" s="92"/>
      <c r="B5" s="91"/>
      <c r="C5" s="74" t="s">
        <v>273</v>
      </c>
      <c r="D5" s="74">
        <f>'Figure 6.8 '!$E$13</f>
        <v>2.37</v>
      </c>
      <c r="E5" s="74" t="s">
        <v>149</v>
      </c>
      <c r="F5" s="74" t="s">
        <v>283</v>
      </c>
    </row>
    <row r="6" spans="1:8" x14ac:dyDescent="0.45">
      <c r="A6" s="92"/>
      <c r="B6" s="91"/>
      <c r="C6" s="74" t="s">
        <v>23</v>
      </c>
      <c r="D6" s="74">
        <f>'Figure 6.8 '!$E$15</f>
        <v>27.28</v>
      </c>
      <c r="E6" s="74" t="s">
        <v>149</v>
      </c>
      <c r="F6" s="74" t="s">
        <v>283</v>
      </c>
    </row>
    <row r="7" spans="1:8" x14ac:dyDescent="0.45">
      <c r="A7" s="92"/>
      <c r="B7" s="91" t="s">
        <v>175</v>
      </c>
      <c r="C7" s="74" t="s">
        <v>271</v>
      </c>
      <c r="D7" s="75">
        <f>'Figure 6.9'!$E$11*'Figure 6.10'!$E$56*3.6</f>
        <v>3.9908691715013291</v>
      </c>
      <c r="E7" s="74" t="s">
        <v>149</v>
      </c>
      <c r="F7" s="74" t="s">
        <v>284</v>
      </c>
    </row>
    <row r="8" spans="1:8" x14ac:dyDescent="0.45">
      <c r="A8" s="92"/>
      <c r="B8" s="91"/>
      <c r="C8" s="74" t="s">
        <v>13</v>
      </c>
      <c r="D8" s="75">
        <f>'Figure 6.9'!$E$12*'Figure 6.10'!$E$56*3.6</f>
        <v>3.0744200303053368</v>
      </c>
      <c r="E8" s="74" t="s">
        <v>149</v>
      </c>
      <c r="F8" s="74" t="s">
        <v>284</v>
      </c>
    </row>
    <row r="9" spans="1:8" x14ac:dyDescent="0.45">
      <c r="A9" s="92"/>
      <c r="B9" s="91"/>
      <c r="C9" s="74" t="s">
        <v>272</v>
      </c>
      <c r="D9" s="75">
        <f>'Figure 6.9'!$E$13*'Figure 6.10'!$E$56*3.6</f>
        <v>2.2968746172412664</v>
      </c>
      <c r="E9" s="74" t="s">
        <v>149</v>
      </c>
      <c r="F9" s="74" t="s">
        <v>284</v>
      </c>
    </row>
    <row r="10" spans="1:8" x14ac:dyDescent="0.45">
      <c r="A10" s="92"/>
      <c r="B10" s="91"/>
      <c r="C10" s="74" t="s">
        <v>273</v>
      </c>
      <c r="D10" s="74">
        <v>0</v>
      </c>
      <c r="E10" s="74" t="s">
        <v>149</v>
      </c>
      <c r="F10" s="74" t="s">
        <v>284</v>
      </c>
    </row>
    <row r="11" spans="1:8" x14ac:dyDescent="0.45">
      <c r="A11" s="92"/>
      <c r="B11" s="91"/>
      <c r="C11" s="74" t="s">
        <v>23</v>
      </c>
      <c r="D11" s="75">
        <f>'Figure 6.9'!$E$14*'Figure 6.10'!$E$56*3.6</f>
        <v>9.3621638190479342</v>
      </c>
      <c r="E11" s="74" t="s">
        <v>149</v>
      </c>
      <c r="F11" s="74" t="s">
        <v>284</v>
      </c>
    </row>
    <row r="12" spans="1:8" x14ac:dyDescent="0.45">
      <c r="A12" s="93" t="s">
        <v>280</v>
      </c>
      <c r="B12" s="74" t="s">
        <v>260</v>
      </c>
      <c r="C12" s="74" t="s">
        <v>281</v>
      </c>
      <c r="D12" s="74">
        <v>84.65</v>
      </c>
      <c r="E12" s="74" t="s">
        <v>150</v>
      </c>
      <c r="F12" s="74" t="s">
        <v>227</v>
      </c>
    </row>
    <row r="13" spans="1:8" ht="28.5" x14ac:dyDescent="0.45">
      <c r="A13" s="93"/>
      <c r="B13" s="76" t="s">
        <v>175</v>
      </c>
      <c r="C13" s="76" t="s">
        <v>282</v>
      </c>
      <c r="D13" s="76">
        <f>ROUND('DWGM Price &amp; Demand'!$F$1*3.6,2)</f>
        <v>21.37</v>
      </c>
      <c r="E13" s="76" t="s">
        <v>150</v>
      </c>
      <c r="F13" s="77" t="s">
        <v>228</v>
      </c>
    </row>
    <row r="14" spans="1:8" x14ac:dyDescent="0.45">
      <c r="A14" s="92" t="s">
        <v>285</v>
      </c>
      <c r="B14" s="91" t="s">
        <v>260</v>
      </c>
      <c r="C14" s="74" t="s">
        <v>312</v>
      </c>
      <c r="D14" s="75">
        <f>SUM('Figure 2.4'!$D$24:$D$33)</f>
        <v>99.880147008645977</v>
      </c>
      <c r="E14" s="74" t="s">
        <v>150</v>
      </c>
      <c r="F14" s="74" t="s">
        <v>286</v>
      </c>
    </row>
    <row r="15" spans="1:8" x14ac:dyDescent="0.45">
      <c r="A15" s="92"/>
      <c r="B15" s="91"/>
      <c r="C15" s="74" t="s">
        <v>313</v>
      </c>
      <c r="D15" s="75">
        <v>75</v>
      </c>
      <c r="E15" s="74" t="s">
        <v>150</v>
      </c>
      <c r="F15" s="78" t="s">
        <v>151</v>
      </c>
    </row>
    <row r="16" spans="1:8" x14ac:dyDescent="0.45">
      <c r="A16" s="92"/>
      <c r="B16" s="91" t="s">
        <v>175</v>
      </c>
      <c r="C16" s="74" t="s">
        <v>288</v>
      </c>
      <c r="D16" s="74">
        <f>14.7*3.6</f>
        <v>52.92</v>
      </c>
      <c r="E16" s="74" t="s">
        <v>150</v>
      </c>
      <c r="F16" s="74" t="s">
        <v>289</v>
      </c>
    </row>
    <row r="17" spans="1:6" x14ac:dyDescent="0.45">
      <c r="A17" s="92"/>
      <c r="B17" s="91"/>
      <c r="C17" s="74" t="s">
        <v>287</v>
      </c>
      <c r="D17" s="74">
        <f>29.4*3.6</f>
        <v>105.84</v>
      </c>
      <c r="E17" s="74" t="s">
        <v>150</v>
      </c>
      <c r="F17" s="74" t="s">
        <v>289</v>
      </c>
    </row>
    <row r="18" spans="1:6" ht="28.5" x14ac:dyDescent="0.45">
      <c r="A18" s="92" t="s">
        <v>290</v>
      </c>
      <c r="B18" s="91" t="s">
        <v>175</v>
      </c>
      <c r="C18" s="79" t="s">
        <v>291</v>
      </c>
      <c r="D18" s="80">
        <f>'PvP Appendix 3A'!$I$1</f>
        <v>1.6754669385810574</v>
      </c>
      <c r="E18" s="76" t="s">
        <v>300</v>
      </c>
      <c r="F18" s="76" t="s">
        <v>292</v>
      </c>
    </row>
    <row r="19" spans="1:6" ht="28.5" x14ac:dyDescent="0.45">
      <c r="A19" s="92"/>
      <c r="B19" s="91"/>
      <c r="C19" s="79" t="s">
        <v>293</v>
      </c>
      <c r="D19" s="81">
        <f>'EBH PPL Repurposing'!$E$14</f>
        <v>1.1876297051614049</v>
      </c>
      <c r="E19" s="76" t="s">
        <v>300</v>
      </c>
      <c r="F19" s="76" t="s">
        <v>235</v>
      </c>
    </row>
    <row r="20" spans="1:6" ht="28.5" x14ac:dyDescent="0.45">
      <c r="A20" s="77" t="s">
        <v>296</v>
      </c>
      <c r="B20" s="76" t="s">
        <v>294</v>
      </c>
      <c r="C20" s="77" t="s">
        <v>295</v>
      </c>
      <c r="D20" s="82">
        <f>'Quant Heat'!$G$10/3.6</f>
        <v>13833.055555555555</v>
      </c>
      <c r="E20" s="76" t="s">
        <v>249</v>
      </c>
      <c r="F20" s="79" t="s">
        <v>205</v>
      </c>
    </row>
    <row r="21" spans="1:6" ht="28.5" x14ac:dyDescent="0.45">
      <c r="A21" s="91" t="s">
        <v>297</v>
      </c>
      <c r="B21" s="91" t="s">
        <v>260</v>
      </c>
      <c r="C21" s="76" t="s">
        <v>298</v>
      </c>
      <c r="D21" s="83">
        <v>5.5</v>
      </c>
      <c r="E21" s="76" t="s">
        <v>300</v>
      </c>
      <c r="F21" s="79" t="s">
        <v>315</v>
      </c>
    </row>
    <row r="22" spans="1:6" ht="28.5" x14ac:dyDescent="0.45">
      <c r="A22" s="91"/>
      <c r="B22" s="91"/>
      <c r="C22" s="76" t="s">
        <v>299</v>
      </c>
      <c r="D22" s="83">
        <v>2.5</v>
      </c>
      <c r="E22" s="76" t="s">
        <v>300</v>
      </c>
      <c r="F22" s="79" t="s">
        <v>316</v>
      </c>
    </row>
    <row r="23" spans="1:6" x14ac:dyDescent="0.45">
      <c r="A23" s="91"/>
      <c r="B23" s="91" t="s">
        <v>175</v>
      </c>
      <c r="C23" s="84" t="s">
        <v>301</v>
      </c>
      <c r="D23" s="83">
        <v>0.9</v>
      </c>
      <c r="E23" s="76" t="s">
        <v>300</v>
      </c>
      <c r="F23" s="74" t="s">
        <v>308</v>
      </c>
    </row>
    <row r="24" spans="1:6" x14ac:dyDescent="0.45">
      <c r="A24" s="91"/>
      <c r="B24" s="91"/>
      <c r="C24" s="74" t="s">
        <v>302</v>
      </c>
      <c r="D24" s="83">
        <v>0.7</v>
      </c>
      <c r="E24" s="76" t="s">
        <v>300</v>
      </c>
      <c r="F24" s="74" t="s">
        <v>309</v>
      </c>
    </row>
    <row r="25" spans="1:6" x14ac:dyDescent="0.45">
      <c r="A25" s="91"/>
      <c r="B25" s="91" t="s">
        <v>175</v>
      </c>
      <c r="C25" s="84" t="s">
        <v>301</v>
      </c>
      <c r="D25" s="83">
        <v>0.9</v>
      </c>
      <c r="E25" s="76" t="s">
        <v>300</v>
      </c>
      <c r="F25" s="74" t="s">
        <v>310</v>
      </c>
    </row>
    <row r="26" spans="1:6" x14ac:dyDescent="0.45">
      <c r="A26" s="91"/>
      <c r="B26" s="91"/>
      <c r="C26" s="74" t="s">
        <v>302</v>
      </c>
      <c r="D26" s="83">
        <v>0.7</v>
      </c>
      <c r="E26" s="76" t="s">
        <v>300</v>
      </c>
      <c r="F26" s="74" t="s">
        <v>311</v>
      </c>
    </row>
    <row r="27" spans="1:6" x14ac:dyDescent="0.45">
      <c r="A27" s="91" t="s">
        <v>305</v>
      </c>
      <c r="B27" s="91" t="s">
        <v>175</v>
      </c>
      <c r="C27" s="74" t="s">
        <v>160</v>
      </c>
      <c r="D27" s="74">
        <f>'FE Appliances Report Data (+)'!$AI$3</f>
        <v>2026</v>
      </c>
      <c r="E27" s="76" t="s">
        <v>306</v>
      </c>
      <c r="F27" s="79" t="s">
        <v>307</v>
      </c>
    </row>
    <row r="28" spans="1:6" x14ac:dyDescent="0.45">
      <c r="A28" s="91"/>
      <c r="B28" s="91"/>
      <c r="C28" s="74" t="s">
        <v>162</v>
      </c>
      <c r="D28" s="74">
        <f>'FE Appliances Report Data (+)'!$AI$4</f>
        <v>857</v>
      </c>
      <c r="E28" s="76" t="s">
        <v>306</v>
      </c>
      <c r="F28" s="79" t="s">
        <v>307</v>
      </c>
    </row>
    <row r="29" spans="1:6" x14ac:dyDescent="0.45">
      <c r="A29" s="91"/>
      <c r="B29" s="91" t="s">
        <v>90</v>
      </c>
      <c r="C29" s="74" t="s">
        <v>160</v>
      </c>
      <c r="D29" s="74">
        <f>'FE Appliances Report Data (+)'!$AG$3</f>
        <v>2192</v>
      </c>
      <c r="E29" s="76" t="s">
        <v>306</v>
      </c>
      <c r="F29" s="79" t="s">
        <v>307</v>
      </c>
    </row>
    <row r="30" spans="1:6" x14ac:dyDescent="0.45">
      <c r="A30" s="91"/>
      <c r="B30" s="91"/>
      <c r="C30" s="74" t="s">
        <v>162</v>
      </c>
      <c r="D30" s="74">
        <f>'FE Appliances Report Data (+)'!$AG$4</f>
        <v>1011</v>
      </c>
      <c r="E30" s="76" t="s">
        <v>306</v>
      </c>
      <c r="F30" s="79" t="s">
        <v>307</v>
      </c>
    </row>
    <row r="31" spans="1:6" x14ac:dyDescent="0.45">
      <c r="A31" s="91"/>
      <c r="B31" s="91" t="s">
        <v>260</v>
      </c>
      <c r="C31" s="74" t="s">
        <v>160</v>
      </c>
      <c r="D31" s="74">
        <f>'FE Appliances Report Data (+)'!$AE$3</f>
        <v>5913</v>
      </c>
      <c r="E31" s="76" t="s">
        <v>306</v>
      </c>
      <c r="F31" s="79" t="s">
        <v>307</v>
      </c>
    </row>
    <row r="32" spans="1:6" x14ac:dyDescent="0.45">
      <c r="A32" s="91"/>
      <c r="B32" s="91"/>
      <c r="C32" s="74" t="s">
        <v>162</v>
      </c>
      <c r="D32" s="74">
        <f>'FE Appliances Report Data (+)'!$AE$4</f>
        <v>1638</v>
      </c>
      <c r="E32" s="76" t="s">
        <v>306</v>
      </c>
      <c r="F32" s="79" t="s">
        <v>307</v>
      </c>
    </row>
  </sheetData>
  <mergeCells count="17">
    <mergeCell ref="A18:A19"/>
    <mergeCell ref="B18:B19"/>
    <mergeCell ref="B21:B22"/>
    <mergeCell ref="B25:B26"/>
    <mergeCell ref="A21:A26"/>
    <mergeCell ref="B31:B32"/>
    <mergeCell ref="B27:B28"/>
    <mergeCell ref="B29:B30"/>
    <mergeCell ref="A27:A32"/>
    <mergeCell ref="B23:B24"/>
    <mergeCell ref="B7:B11"/>
    <mergeCell ref="B2:B6"/>
    <mergeCell ref="A2:A11"/>
    <mergeCell ref="A12:A13"/>
    <mergeCell ref="A14:A17"/>
    <mergeCell ref="B14:B15"/>
    <mergeCell ref="B16:B17"/>
  </mergeCells>
  <hyperlinks>
    <hyperlink ref="F15" r:id="rId1" location="page=57" xr:uid="{55B56480-A530-4E11-9A67-27193A1EEBCA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A7B21-B58D-4B8D-AC5E-78E904816086}">
  <sheetPr>
    <tabColor theme="9" tint="0.39997558519241921"/>
  </sheetPr>
  <dimension ref="A1:AA50"/>
  <sheetViews>
    <sheetView workbookViewId="0">
      <selection sqref="A1:A2"/>
    </sheetView>
  </sheetViews>
  <sheetFormatPr defaultRowHeight="14.25" x14ac:dyDescent="0.45"/>
  <cols>
    <col min="1" max="1" width="8.46484375" bestFit="1" customWidth="1"/>
    <col min="2" max="2" width="11.6640625" bestFit="1" customWidth="1"/>
    <col min="3" max="3" width="17.06640625" bestFit="1" customWidth="1"/>
    <col min="4" max="4" width="5.46484375" style="55" bestFit="1" customWidth="1"/>
    <col min="5" max="5" width="15.53125" style="88" bestFit="1" customWidth="1"/>
    <col min="6" max="6" width="15.53125" bestFit="1" customWidth="1"/>
    <col min="7" max="7" width="5.46484375" style="55" bestFit="1" customWidth="1"/>
    <col min="8" max="8" width="14.06640625" style="88" bestFit="1" customWidth="1"/>
    <col min="9" max="9" width="13.06640625" bestFit="1" customWidth="1"/>
    <col min="10" max="10" width="5.46484375" style="55" bestFit="1" customWidth="1"/>
    <col min="11" max="11" width="11.59765625" style="88" bestFit="1" customWidth="1"/>
    <col min="12" max="12" width="20.46484375" bestFit="1" customWidth="1"/>
    <col min="13" max="13" width="5.46484375" style="55" bestFit="1" customWidth="1"/>
    <col min="14" max="14" width="19.1328125" style="88" bestFit="1" customWidth="1"/>
    <col min="15" max="15" width="16.3984375" bestFit="1" customWidth="1"/>
    <col min="16" max="16" width="16.19921875" bestFit="1" customWidth="1"/>
    <col min="17" max="17" width="20.3984375" bestFit="1" customWidth="1"/>
    <col min="18" max="18" width="20.46484375" bestFit="1" customWidth="1"/>
    <col min="19" max="19" width="12.6640625" bestFit="1" customWidth="1"/>
    <col min="20" max="20" width="21.33203125" bestFit="1" customWidth="1"/>
    <col min="21" max="21" width="8.3984375" bestFit="1" customWidth="1"/>
    <col min="22" max="22" width="10.53125" bestFit="1" customWidth="1"/>
    <col min="23" max="23" width="7.19921875" bestFit="1" customWidth="1"/>
    <col min="24" max="24" width="4.46484375" bestFit="1" customWidth="1"/>
    <col min="25" max="25" width="13.9296875" bestFit="1" customWidth="1"/>
    <col min="26" max="26" width="6.73046875" bestFit="1" customWidth="1"/>
    <col min="27" max="27" width="18.19921875" bestFit="1" customWidth="1"/>
  </cols>
  <sheetData>
    <row r="1" spans="1:27" x14ac:dyDescent="0.45">
      <c r="A1" s="94" t="s">
        <v>250</v>
      </c>
      <c r="B1" s="94" t="s">
        <v>252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 t="s">
        <v>251</v>
      </c>
      <c r="Q1" s="94"/>
      <c r="R1" s="94"/>
      <c r="S1" s="94"/>
      <c r="T1" s="94"/>
      <c r="U1" s="94"/>
      <c r="V1" s="94"/>
      <c r="W1" s="70" t="s">
        <v>224</v>
      </c>
      <c r="X1" s="94" t="s">
        <v>226</v>
      </c>
      <c r="Y1" s="94"/>
      <c r="Z1" s="94"/>
      <c r="AA1" s="70" t="s">
        <v>268</v>
      </c>
    </row>
    <row r="2" spans="1:27" x14ac:dyDescent="0.45">
      <c r="A2" s="94"/>
      <c r="B2" s="72" t="s">
        <v>71</v>
      </c>
      <c r="C2" s="72" t="s">
        <v>253</v>
      </c>
      <c r="D2" s="73" t="s">
        <v>254</v>
      </c>
      <c r="E2" s="87" t="s">
        <v>317</v>
      </c>
      <c r="F2" s="72" t="s">
        <v>255</v>
      </c>
      <c r="G2" s="73" t="s">
        <v>254</v>
      </c>
      <c r="H2" s="87" t="s">
        <v>314</v>
      </c>
      <c r="I2" s="72" t="s">
        <v>256</v>
      </c>
      <c r="J2" s="73" t="s">
        <v>254</v>
      </c>
      <c r="K2" s="87" t="s">
        <v>318</v>
      </c>
      <c r="L2" s="72" t="s">
        <v>257</v>
      </c>
      <c r="M2" s="73" t="s">
        <v>254</v>
      </c>
      <c r="N2" s="87" t="s">
        <v>319</v>
      </c>
      <c r="O2" s="72" t="s">
        <v>267</v>
      </c>
      <c r="P2" s="70" t="s">
        <v>262</v>
      </c>
      <c r="Q2" s="70" t="s">
        <v>304</v>
      </c>
      <c r="R2" s="70" t="s">
        <v>303</v>
      </c>
      <c r="S2" s="70" t="s">
        <v>266</v>
      </c>
      <c r="T2" s="70" t="s">
        <v>263</v>
      </c>
      <c r="U2" s="70" t="s">
        <v>264</v>
      </c>
      <c r="V2" s="70" t="s">
        <v>265</v>
      </c>
      <c r="W2" s="72" t="s">
        <v>258</v>
      </c>
      <c r="X2" s="72" t="s">
        <v>71</v>
      </c>
      <c r="Y2" s="72" t="s">
        <v>259</v>
      </c>
      <c r="Z2" s="72" t="s">
        <v>258</v>
      </c>
      <c r="AA2" s="72" t="s">
        <v>258</v>
      </c>
    </row>
    <row r="3" spans="1:27" x14ac:dyDescent="0.45">
      <c r="A3" t="s">
        <v>260</v>
      </c>
      <c r="B3" t="s">
        <v>261</v>
      </c>
      <c r="C3">
        <f>'All Inputs (Live)'!$D$2</f>
        <v>10.119999999999999</v>
      </c>
      <c r="D3" s="55">
        <v>1</v>
      </c>
      <c r="E3" s="89">
        <f>C3*D3</f>
        <v>10.119999999999999</v>
      </c>
      <c r="F3" s="54">
        <f>'All Inputs (Live)'!$D$3</f>
        <v>12.01</v>
      </c>
      <c r="G3" s="55">
        <v>1</v>
      </c>
      <c r="H3" s="89">
        <f>F3*G3</f>
        <v>12.01</v>
      </c>
      <c r="I3">
        <f>'All Inputs (Live)'!$D$4</f>
        <v>2.78</v>
      </c>
      <c r="J3" s="55">
        <v>1</v>
      </c>
      <c r="K3" s="89">
        <f>I3*J3</f>
        <v>2.78</v>
      </c>
      <c r="L3">
        <f>'All Inputs (Live)'!$D$5</f>
        <v>2.37</v>
      </c>
      <c r="M3" s="55">
        <v>1</v>
      </c>
      <c r="N3" s="88">
        <f>L3*M3</f>
        <v>2.37</v>
      </c>
      <c r="O3">
        <f>C3*D3+F3*G3+I3*J3+L3*M3</f>
        <v>27.28</v>
      </c>
      <c r="P3" t="s">
        <v>160</v>
      </c>
      <c r="Q3" s="62">
        <f>'All Inputs (Live)'!$D$20</f>
        <v>13833.055555555555</v>
      </c>
      <c r="R3" s="55">
        <f>IF(P3="High",'All Inputs (Live)'!$D$24,'All Inputs (Live)'!$D$23)</f>
        <v>0.7</v>
      </c>
      <c r="S3" s="62">
        <f>Q3*R3</f>
        <v>9683.1388888888869</v>
      </c>
      <c r="T3" t="s">
        <v>160</v>
      </c>
      <c r="U3" s="61">
        <f>IF(AND(A3="Electricity",T3="High"),'All Inputs (Live)'!$D$21,IF(AND(A3="Electricity",T3="Low"),'All Inputs (Live)'!$D$22,IF(AND(A3="Gas",T3="High"),'All Inputs (Live)'!$D$25,'All Inputs (Live)'!$D$26)))</f>
        <v>5.5</v>
      </c>
      <c r="V3" s="62">
        <f t="shared" ref="V3:V26" si="0">S3/U3</f>
        <v>1760.5707070707067</v>
      </c>
      <c r="W3" s="71">
        <f t="shared" ref="W3:W50" si="1">V3*O3/S3</f>
        <v>4.96</v>
      </c>
      <c r="X3" t="s">
        <v>160</v>
      </c>
      <c r="Y3" s="58">
        <f>IF(X3="High",'All Inputs (Live)'!$D$31,'All Inputs (Live)'!$D$32)</f>
        <v>5913</v>
      </c>
      <c r="Z3" s="71">
        <f t="shared" ref="Z3:Z50" si="2">100*Y3/S3</f>
        <v>61.064909507649332</v>
      </c>
      <c r="AA3" s="71">
        <f t="shared" ref="AA3:AA26" si="3">Z3+W3</f>
        <v>66.024909507649326</v>
      </c>
    </row>
    <row r="4" spans="1:27" x14ac:dyDescent="0.45">
      <c r="A4" t="s">
        <v>260</v>
      </c>
      <c r="B4" t="s">
        <v>261</v>
      </c>
      <c r="C4">
        <f>'All Inputs (Live)'!$D$2</f>
        <v>10.119999999999999</v>
      </c>
      <c r="D4" s="55">
        <v>1</v>
      </c>
      <c r="E4" s="89">
        <f t="shared" ref="E4:E50" si="4">C4*D4</f>
        <v>10.119999999999999</v>
      </c>
      <c r="F4" s="54">
        <f>'All Inputs (Live)'!$D$3</f>
        <v>12.01</v>
      </c>
      <c r="G4" s="55">
        <v>1</v>
      </c>
      <c r="H4" s="89">
        <f t="shared" ref="H4:H50" si="5">F4*G4</f>
        <v>12.01</v>
      </c>
      <c r="I4">
        <f>'All Inputs (Live)'!$D$4</f>
        <v>2.78</v>
      </c>
      <c r="J4" s="55">
        <v>1</v>
      </c>
      <c r="K4" s="89">
        <f t="shared" ref="K4:K50" si="6">I4*J4</f>
        <v>2.78</v>
      </c>
      <c r="L4">
        <f>'All Inputs (Live)'!$D$5</f>
        <v>2.37</v>
      </c>
      <c r="M4" s="55">
        <v>1</v>
      </c>
      <c r="N4" s="88">
        <f t="shared" ref="N4:N50" si="7">L4*M4</f>
        <v>2.37</v>
      </c>
      <c r="O4">
        <f>C4*D4+F4*G4+I4*J4+L4*M4</f>
        <v>27.28</v>
      </c>
      <c r="P4" t="s">
        <v>160</v>
      </c>
      <c r="Q4" s="62">
        <f>'All Inputs (Live)'!$D$20</f>
        <v>13833.055555555555</v>
      </c>
      <c r="R4" s="55">
        <f>IF(P4="High",'All Inputs (Live)'!$D$24,'All Inputs (Live)'!$D$23)</f>
        <v>0.7</v>
      </c>
      <c r="S4" s="62">
        <f t="shared" ref="S4:S50" si="8">Q4*R4</f>
        <v>9683.1388888888869</v>
      </c>
      <c r="T4" t="s">
        <v>160</v>
      </c>
      <c r="U4" s="61">
        <f>IF(AND(A4="Electricity",T4="High"),'All Inputs (Live)'!$D$21,IF(AND(A4="Electricity",T4="Low"),'All Inputs (Live)'!$D$22,IF(AND(A4="Gas",T4="High"),'All Inputs (Live)'!$D$25,'All Inputs (Live)'!$D$26)))</f>
        <v>5.5</v>
      </c>
      <c r="V4" s="62">
        <f t="shared" si="0"/>
        <v>1760.5707070707067</v>
      </c>
      <c r="W4" s="71">
        <f t="shared" si="1"/>
        <v>4.96</v>
      </c>
      <c r="X4" t="s">
        <v>162</v>
      </c>
      <c r="Y4" s="58">
        <f>IF(X4="High",'All Inputs (Live)'!$D$31,'All Inputs (Live)'!$D$32)</f>
        <v>1638</v>
      </c>
      <c r="Z4" s="71">
        <f t="shared" si="2"/>
        <v>16.916002329364048</v>
      </c>
      <c r="AA4" s="71">
        <f t="shared" si="3"/>
        <v>21.876002329364049</v>
      </c>
    </row>
    <row r="5" spans="1:27" x14ac:dyDescent="0.45">
      <c r="A5" t="s">
        <v>260</v>
      </c>
      <c r="B5" t="s">
        <v>261</v>
      </c>
      <c r="C5">
        <f>'All Inputs (Live)'!$D$2</f>
        <v>10.119999999999999</v>
      </c>
      <c r="D5" s="55">
        <v>1</v>
      </c>
      <c r="E5" s="89">
        <f t="shared" si="4"/>
        <v>10.119999999999999</v>
      </c>
      <c r="F5" s="54">
        <f>'All Inputs (Live)'!$D$3</f>
        <v>12.01</v>
      </c>
      <c r="G5" s="55">
        <v>1</v>
      </c>
      <c r="H5" s="89">
        <f t="shared" si="5"/>
        <v>12.01</v>
      </c>
      <c r="I5">
        <f>'All Inputs (Live)'!$D$4</f>
        <v>2.78</v>
      </c>
      <c r="J5" s="55">
        <v>1</v>
      </c>
      <c r="K5" s="89">
        <f t="shared" si="6"/>
        <v>2.78</v>
      </c>
      <c r="L5">
        <f>'All Inputs (Live)'!$D$5</f>
        <v>2.37</v>
      </c>
      <c r="M5" s="55">
        <v>1</v>
      </c>
      <c r="N5" s="88">
        <f t="shared" si="7"/>
        <v>2.37</v>
      </c>
      <c r="O5">
        <f t="shared" ref="O5" si="9">C5*D5+F5*G5+I5*J5+L5*M5</f>
        <v>27.28</v>
      </c>
      <c r="P5" t="s">
        <v>160</v>
      </c>
      <c r="Q5" s="62">
        <f>'All Inputs (Live)'!$D$20</f>
        <v>13833.055555555555</v>
      </c>
      <c r="R5" s="55">
        <f>IF(P5="High",'All Inputs (Live)'!$D$24,'All Inputs (Live)'!$D$23)</f>
        <v>0.7</v>
      </c>
      <c r="S5" s="62">
        <f t="shared" si="8"/>
        <v>9683.1388888888869</v>
      </c>
      <c r="T5" t="s">
        <v>162</v>
      </c>
      <c r="U5" s="61">
        <f>IF(AND(A5="Electricity",T5="High"),'All Inputs (Live)'!$D$21,IF(AND(A5="Electricity",T5="Low"),'All Inputs (Live)'!$D$22,IF(AND(A5="Gas",T5="High"),'All Inputs (Live)'!$D$25,'All Inputs (Live)'!$D$26)))</f>
        <v>2.5</v>
      </c>
      <c r="V5" s="62">
        <f t="shared" si="0"/>
        <v>3873.2555555555546</v>
      </c>
      <c r="W5" s="71">
        <f t="shared" si="1"/>
        <v>10.911999999999999</v>
      </c>
      <c r="X5" t="s">
        <v>160</v>
      </c>
      <c r="Y5" s="58">
        <f>IF(X5="High",'All Inputs (Live)'!$D$31,'All Inputs (Live)'!$D$32)</f>
        <v>5913</v>
      </c>
      <c r="Z5" s="71">
        <f t="shared" si="2"/>
        <v>61.064909507649332</v>
      </c>
      <c r="AA5" s="71">
        <f t="shared" si="3"/>
        <v>71.976909507649339</v>
      </c>
    </row>
    <row r="6" spans="1:27" x14ac:dyDescent="0.45">
      <c r="A6" t="s">
        <v>260</v>
      </c>
      <c r="B6" t="s">
        <v>261</v>
      </c>
      <c r="C6">
        <f>'All Inputs (Live)'!$D$2</f>
        <v>10.119999999999999</v>
      </c>
      <c r="D6" s="55">
        <v>1</v>
      </c>
      <c r="E6" s="89">
        <f t="shared" si="4"/>
        <v>10.119999999999999</v>
      </c>
      <c r="F6" s="54">
        <f>'All Inputs (Live)'!$D$3</f>
        <v>12.01</v>
      </c>
      <c r="G6" s="55">
        <v>1</v>
      </c>
      <c r="H6" s="89">
        <f t="shared" si="5"/>
        <v>12.01</v>
      </c>
      <c r="I6">
        <f>'All Inputs (Live)'!$D$4</f>
        <v>2.78</v>
      </c>
      <c r="J6" s="55">
        <v>1</v>
      </c>
      <c r="K6" s="89">
        <f t="shared" si="6"/>
        <v>2.78</v>
      </c>
      <c r="L6">
        <f>'All Inputs (Live)'!$D$5</f>
        <v>2.37</v>
      </c>
      <c r="M6" s="55">
        <v>1</v>
      </c>
      <c r="N6" s="88">
        <f t="shared" si="7"/>
        <v>2.37</v>
      </c>
      <c r="O6">
        <f t="shared" ref="O6" si="10">C6*D6+F6*G6+I6*J6+L6*M6</f>
        <v>27.28</v>
      </c>
      <c r="P6" t="s">
        <v>160</v>
      </c>
      <c r="Q6" s="62">
        <f>'All Inputs (Live)'!$D$20</f>
        <v>13833.055555555555</v>
      </c>
      <c r="R6" s="55">
        <f>IF(P6="High",'All Inputs (Live)'!$D$24,'All Inputs (Live)'!$D$23)</f>
        <v>0.7</v>
      </c>
      <c r="S6" s="62">
        <f t="shared" si="8"/>
        <v>9683.1388888888869</v>
      </c>
      <c r="T6" t="s">
        <v>162</v>
      </c>
      <c r="U6" s="61">
        <f>IF(AND(A6="Electricity",T6="High"),'All Inputs (Live)'!$D$21,IF(AND(A6="Electricity",T6="Low"),'All Inputs (Live)'!$D$22,IF(AND(A6="Gas",T6="High"),'All Inputs (Live)'!$D$25,'All Inputs (Live)'!$D$26)))</f>
        <v>2.5</v>
      </c>
      <c r="V6" s="62">
        <f t="shared" si="0"/>
        <v>3873.2555555555546</v>
      </c>
      <c r="W6" s="71">
        <f t="shared" si="1"/>
        <v>10.911999999999999</v>
      </c>
      <c r="X6" t="s">
        <v>162</v>
      </c>
      <c r="Y6" s="58">
        <f>IF(X6="High",'All Inputs (Live)'!$D$31,'All Inputs (Live)'!$D$32)</f>
        <v>1638</v>
      </c>
      <c r="Z6" s="71">
        <f t="shared" si="2"/>
        <v>16.916002329364048</v>
      </c>
      <c r="AA6" s="71">
        <f t="shared" si="3"/>
        <v>27.828002329364047</v>
      </c>
    </row>
    <row r="7" spans="1:27" x14ac:dyDescent="0.45">
      <c r="A7" t="s">
        <v>260</v>
      </c>
      <c r="B7" t="s">
        <v>261</v>
      </c>
      <c r="C7">
        <f>'All Inputs (Live)'!$D$2</f>
        <v>10.119999999999999</v>
      </c>
      <c r="D7" s="55">
        <v>1</v>
      </c>
      <c r="E7" s="89">
        <f t="shared" si="4"/>
        <v>10.119999999999999</v>
      </c>
      <c r="F7" s="54">
        <f>'All Inputs (Live)'!$D$3</f>
        <v>12.01</v>
      </c>
      <c r="G7" s="55">
        <v>1</v>
      </c>
      <c r="H7" s="89">
        <f t="shared" si="5"/>
        <v>12.01</v>
      </c>
      <c r="I7">
        <f>'All Inputs (Live)'!$D$4</f>
        <v>2.78</v>
      </c>
      <c r="J7" s="55">
        <v>1</v>
      </c>
      <c r="K7" s="89">
        <f t="shared" si="6"/>
        <v>2.78</v>
      </c>
      <c r="L7">
        <f>'All Inputs (Live)'!$D$5</f>
        <v>2.37</v>
      </c>
      <c r="M7" s="55">
        <v>1</v>
      </c>
      <c r="N7" s="88">
        <f t="shared" si="7"/>
        <v>2.37</v>
      </c>
      <c r="O7">
        <f>C7*D7+F7*G7+I7*J7+L7*M7</f>
        <v>27.28</v>
      </c>
      <c r="P7" t="s">
        <v>162</v>
      </c>
      <c r="Q7" s="62">
        <f>'All Inputs (Live)'!$D$20</f>
        <v>13833.055555555555</v>
      </c>
      <c r="R7" s="55">
        <f>IF(P7="High",'All Inputs (Live)'!$D$24,'All Inputs (Live)'!$D$23)</f>
        <v>0.9</v>
      </c>
      <c r="S7" s="62">
        <f t="shared" si="8"/>
        <v>12449.75</v>
      </c>
      <c r="T7" t="s">
        <v>160</v>
      </c>
      <c r="U7" s="61">
        <f>IF(AND(A7="Electricity",T7="High"),'All Inputs (Live)'!$D$21,IF(AND(A7="Electricity",T7="Low"),'All Inputs (Live)'!$D$22,IF(AND(A7="Gas",T7="High"),'All Inputs (Live)'!$D$25,'All Inputs (Live)'!$D$26)))</f>
        <v>5.5</v>
      </c>
      <c r="V7" s="62">
        <f t="shared" si="0"/>
        <v>2263.590909090909</v>
      </c>
      <c r="W7" s="71">
        <f t="shared" si="1"/>
        <v>4.96</v>
      </c>
      <c r="X7" t="s">
        <v>160</v>
      </c>
      <c r="Y7" s="58">
        <f>IF(X7="High",'All Inputs (Live)'!$D$31,'All Inputs (Live)'!$D$32)</f>
        <v>5913</v>
      </c>
      <c r="Z7" s="71">
        <f t="shared" si="2"/>
        <v>47.494929617060585</v>
      </c>
      <c r="AA7" s="71">
        <f t="shared" si="3"/>
        <v>52.454929617060586</v>
      </c>
    </row>
    <row r="8" spans="1:27" x14ac:dyDescent="0.45">
      <c r="A8" t="s">
        <v>260</v>
      </c>
      <c r="B8" t="s">
        <v>261</v>
      </c>
      <c r="C8">
        <f>'All Inputs (Live)'!$D$2</f>
        <v>10.119999999999999</v>
      </c>
      <c r="D8" s="55">
        <v>1</v>
      </c>
      <c r="E8" s="89">
        <f t="shared" si="4"/>
        <v>10.119999999999999</v>
      </c>
      <c r="F8" s="54">
        <f>'All Inputs (Live)'!$D$3</f>
        <v>12.01</v>
      </c>
      <c r="G8" s="55">
        <v>1</v>
      </c>
      <c r="H8" s="89">
        <f t="shared" si="5"/>
        <v>12.01</v>
      </c>
      <c r="I8">
        <f>'All Inputs (Live)'!$D$4</f>
        <v>2.78</v>
      </c>
      <c r="J8" s="55">
        <v>1</v>
      </c>
      <c r="K8" s="89">
        <f t="shared" si="6"/>
        <v>2.78</v>
      </c>
      <c r="L8">
        <f>'All Inputs (Live)'!$D$5</f>
        <v>2.37</v>
      </c>
      <c r="M8" s="55">
        <v>1</v>
      </c>
      <c r="N8" s="88">
        <f t="shared" si="7"/>
        <v>2.37</v>
      </c>
      <c r="O8">
        <f>C8*D8+F8*G8+I8*J8+L8*M8</f>
        <v>27.28</v>
      </c>
      <c r="P8" t="s">
        <v>162</v>
      </c>
      <c r="Q8" s="62">
        <f>'All Inputs (Live)'!$D$20</f>
        <v>13833.055555555555</v>
      </c>
      <c r="R8" s="55">
        <f>IF(P8="High",'All Inputs (Live)'!$D$24,'All Inputs (Live)'!$D$23)</f>
        <v>0.9</v>
      </c>
      <c r="S8" s="62">
        <f t="shared" si="8"/>
        <v>12449.75</v>
      </c>
      <c r="T8" t="s">
        <v>160</v>
      </c>
      <c r="U8" s="61">
        <f>IF(AND(A8="Electricity",T8="High"),'All Inputs (Live)'!$D$21,IF(AND(A8="Electricity",T8="Low"),'All Inputs (Live)'!$D$22,IF(AND(A8="Gas",T8="High"),'All Inputs (Live)'!$D$25,'All Inputs (Live)'!$D$26)))</f>
        <v>5.5</v>
      </c>
      <c r="V8" s="62">
        <f t="shared" si="0"/>
        <v>2263.590909090909</v>
      </c>
      <c r="W8" s="71">
        <f t="shared" si="1"/>
        <v>4.96</v>
      </c>
      <c r="X8" t="s">
        <v>162</v>
      </c>
      <c r="Y8" s="58">
        <f>IF(X8="High",'All Inputs (Live)'!$D$31,'All Inputs (Live)'!$D$32)</f>
        <v>1638</v>
      </c>
      <c r="Z8" s="71">
        <f t="shared" si="2"/>
        <v>13.156890700616477</v>
      </c>
      <c r="AA8" s="71">
        <f t="shared" si="3"/>
        <v>18.116890700616477</v>
      </c>
    </row>
    <row r="9" spans="1:27" x14ac:dyDescent="0.45">
      <c r="A9" t="s">
        <v>260</v>
      </c>
      <c r="B9" t="s">
        <v>261</v>
      </c>
      <c r="C9">
        <f>'All Inputs (Live)'!$D$2</f>
        <v>10.119999999999999</v>
      </c>
      <c r="D9" s="55">
        <v>1</v>
      </c>
      <c r="E9" s="89">
        <f t="shared" si="4"/>
        <v>10.119999999999999</v>
      </c>
      <c r="F9" s="54">
        <f>'All Inputs (Live)'!$D$3</f>
        <v>12.01</v>
      </c>
      <c r="G9" s="55">
        <v>1</v>
      </c>
      <c r="H9" s="89">
        <f t="shared" si="5"/>
        <v>12.01</v>
      </c>
      <c r="I9">
        <f>'All Inputs (Live)'!$D$4</f>
        <v>2.78</v>
      </c>
      <c r="J9" s="55">
        <v>1</v>
      </c>
      <c r="K9" s="89">
        <f t="shared" si="6"/>
        <v>2.78</v>
      </c>
      <c r="L9">
        <f>'All Inputs (Live)'!$D$5</f>
        <v>2.37</v>
      </c>
      <c r="M9" s="55">
        <v>1</v>
      </c>
      <c r="N9" s="88">
        <f t="shared" si="7"/>
        <v>2.37</v>
      </c>
      <c r="O9">
        <f>C9*D9+F9*G9+I9*J9+L9*M9</f>
        <v>27.28</v>
      </c>
      <c r="P9" t="s">
        <v>162</v>
      </c>
      <c r="Q9" s="62">
        <f>'All Inputs (Live)'!$D$20</f>
        <v>13833.055555555555</v>
      </c>
      <c r="R9" s="55">
        <f>IF(P9="High",'All Inputs (Live)'!$D$24,'All Inputs (Live)'!$D$23)</f>
        <v>0.9</v>
      </c>
      <c r="S9" s="62">
        <f t="shared" si="8"/>
        <v>12449.75</v>
      </c>
      <c r="T9" t="s">
        <v>162</v>
      </c>
      <c r="U9" s="61">
        <f>IF(AND(A9="Electricity",T9="High"),'All Inputs (Live)'!$D$21,IF(AND(A9="Electricity",T9="Low"),'All Inputs (Live)'!$D$22,IF(AND(A9="Gas",T9="High"),'All Inputs (Live)'!$D$25,'All Inputs (Live)'!$D$26)))</f>
        <v>2.5</v>
      </c>
      <c r="V9" s="62">
        <f t="shared" si="0"/>
        <v>4979.8999999999996</v>
      </c>
      <c r="W9" s="71">
        <f t="shared" si="1"/>
        <v>10.911999999999999</v>
      </c>
      <c r="X9" t="s">
        <v>160</v>
      </c>
      <c r="Y9" s="58">
        <f>IF(X9="High",'All Inputs (Live)'!$D$31,'All Inputs (Live)'!$D$32)</f>
        <v>5913</v>
      </c>
      <c r="Z9" s="71">
        <f t="shared" si="2"/>
        <v>47.494929617060585</v>
      </c>
      <c r="AA9" s="71">
        <f t="shared" si="3"/>
        <v>58.406929617060584</v>
      </c>
    </row>
    <row r="10" spans="1:27" x14ac:dyDescent="0.45">
      <c r="A10" t="s">
        <v>260</v>
      </c>
      <c r="B10" t="s">
        <v>261</v>
      </c>
      <c r="C10">
        <f>'All Inputs (Live)'!$D$2</f>
        <v>10.119999999999999</v>
      </c>
      <c r="D10" s="55">
        <v>1</v>
      </c>
      <c r="E10" s="89">
        <f t="shared" si="4"/>
        <v>10.119999999999999</v>
      </c>
      <c r="F10" s="54">
        <f>'All Inputs (Live)'!$D$3</f>
        <v>12.01</v>
      </c>
      <c r="G10" s="55">
        <v>1</v>
      </c>
      <c r="H10" s="89">
        <f t="shared" si="5"/>
        <v>12.01</v>
      </c>
      <c r="I10">
        <f>'All Inputs (Live)'!$D$4</f>
        <v>2.78</v>
      </c>
      <c r="J10" s="55">
        <v>1</v>
      </c>
      <c r="K10" s="89">
        <f t="shared" si="6"/>
        <v>2.78</v>
      </c>
      <c r="L10">
        <f>'All Inputs (Live)'!$D$5</f>
        <v>2.37</v>
      </c>
      <c r="M10" s="55">
        <v>1</v>
      </c>
      <c r="N10" s="88">
        <f t="shared" si="7"/>
        <v>2.37</v>
      </c>
      <c r="O10">
        <f>C10*D10+F10*G10+I10*J10+L10*M10</f>
        <v>27.28</v>
      </c>
      <c r="P10" t="s">
        <v>162</v>
      </c>
      <c r="Q10" s="62">
        <f>'All Inputs (Live)'!$D$20</f>
        <v>13833.055555555555</v>
      </c>
      <c r="R10" s="55">
        <f>IF(P10="High",'All Inputs (Live)'!$D$24,'All Inputs (Live)'!$D$23)</f>
        <v>0.9</v>
      </c>
      <c r="S10" s="62">
        <f t="shared" si="8"/>
        <v>12449.75</v>
      </c>
      <c r="T10" t="s">
        <v>162</v>
      </c>
      <c r="U10" s="61">
        <f>IF(AND(A10="Electricity",T10="High"),'All Inputs (Live)'!$D$21,IF(AND(A10="Electricity",T10="Low"),'All Inputs (Live)'!$D$22,IF(AND(A10="Gas",T10="High"),'All Inputs (Live)'!$D$25,'All Inputs (Live)'!$D$26)))</f>
        <v>2.5</v>
      </c>
      <c r="V10" s="62">
        <f t="shared" si="0"/>
        <v>4979.8999999999996</v>
      </c>
      <c r="W10" s="71">
        <f t="shared" si="1"/>
        <v>10.911999999999999</v>
      </c>
      <c r="X10" t="s">
        <v>162</v>
      </c>
      <c r="Y10" s="58">
        <f>IF(X10="High",'All Inputs (Live)'!$D$31,'All Inputs (Live)'!$D$32)</f>
        <v>1638</v>
      </c>
      <c r="Z10" s="71">
        <f t="shared" si="2"/>
        <v>13.156890700616477</v>
      </c>
      <c r="AA10" s="71">
        <f t="shared" si="3"/>
        <v>24.068890700616478</v>
      </c>
    </row>
    <row r="11" spans="1:27" x14ac:dyDescent="0.45">
      <c r="A11" t="s">
        <v>260</v>
      </c>
      <c r="B11" t="s">
        <v>269</v>
      </c>
      <c r="C11">
        <f>'All Inputs (Live)'!$D$2</f>
        <v>10.119999999999999</v>
      </c>
      <c r="D11" s="55">
        <f>'All Inputs (Live)'!$D$14/'All Inputs (Live)'!$D$12</f>
        <v>1.1799190432208619</v>
      </c>
      <c r="E11" s="89">
        <f t="shared" si="4"/>
        <v>11.940780717395121</v>
      </c>
      <c r="F11" s="54">
        <f>'All Inputs (Live)'!$D$3</f>
        <v>12.01</v>
      </c>
      <c r="G11" s="55">
        <v>1</v>
      </c>
      <c r="H11" s="89">
        <f t="shared" si="5"/>
        <v>12.01</v>
      </c>
      <c r="I11">
        <f>'All Inputs (Live)'!$D$4</f>
        <v>2.78</v>
      </c>
      <c r="J11" s="55">
        <v>1</v>
      </c>
      <c r="K11" s="89">
        <f t="shared" si="6"/>
        <v>2.78</v>
      </c>
      <c r="L11">
        <f>'All Inputs (Live)'!$D$5</f>
        <v>2.37</v>
      </c>
      <c r="M11" s="55">
        <v>1</v>
      </c>
      <c r="N11" s="88">
        <f t="shared" si="7"/>
        <v>2.37</v>
      </c>
      <c r="O11" s="54">
        <f t="shared" ref="O11:O26" si="11">C11*D11+F11*G11+I11*J11+L11*M11</f>
        <v>29.100780717395121</v>
      </c>
      <c r="P11" t="s">
        <v>160</v>
      </c>
      <c r="Q11" s="62">
        <f>'All Inputs (Live)'!$D$20</f>
        <v>13833.055555555555</v>
      </c>
      <c r="R11" s="55">
        <f>IF(P11="High",'All Inputs (Live)'!$D$24,'All Inputs (Live)'!$D$23)</f>
        <v>0.7</v>
      </c>
      <c r="S11" s="62">
        <f t="shared" si="8"/>
        <v>9683.1388888888869</v>
      </c>
      <c r="T11" t="s">
        <v>160</v>
      </c>
      <c r="U11" s="61">
        <f>IF(AND(A11="Electricity",T11="High"),'All Inputs (Live)'!$D$21,IF(AND(A11="Electricity",T11="Low"),'All Inputs (Live)'!$D$22,IF(AND(A11="Gas",T11="High"),'All Inputs (Live)'!$D$25,'All Inputs (Live)'!$D$26)))</f>
        <v>5.5</v>
      </c>
      <c r="V11" s="62">
        <f t="shared" si="0"/>
        <v>1760.5707070707067</v>
      </c>
      <c r="W11" s="71">
        <f t="shared" si="1"/>
        <v>5.2910510395263852</v>
      </c>
      <c r="X11" t="s">
        <v>160</v>
      </c>
      <c r="Y11" s="58">
        <f>IF(X11="High",'All Inputs (Live)'!$D$31,'All Inputs (Live)'!$D$32)</f>
        <v>5913</v>
      </c>
      <c r="Z11" s="71">
        <f t="shared" si="2"/>
        <v>61.064909507649332</v>
      </c>
      <c r="AA11" s="71">
        <f t="shared" si="3"/>
        <v>66.355960547175712</v>
      </c>
    </row>
    <row r="12" spans="1:27" x14ac:dyDescent="0.45">
      <c r="A12" t="s">
        <v>260</v>
      </c>
      <c r="B12" t="s">
        <v>269</v>
      </c>
      <c r="C12">
        <f>'All Inputs (Live)'!$D$2</f>
        <v>10.119999999999999</v>
      </c>
      <c r="D12" s="55">
        <f>'All Inputs (Live)'!$D$14/'All Inputs (Live)'!$D$12</f>
        <v>1.1799190432208619</v>
      </c>
      <c r="E12" s="89">
        <f t="shared" si="4"/>
        <v>11.940780717395121</v>
      </c>
      <c r="F12" s="54">
        <f>'All Inputs (Live)'!$D$3</f>
        <v>12.01</v>
      </c>
      <c r="G12" s="55">
        <v>1</v>
      </c>
      <c r="H12" s="89">
        <f t="shared" si="5"/>
        <v>12.01</v>
      </c>
      <c r="I12">
        <f>'All Inputs (Live)'!$D$4</f>
        <v>2.78</v>
      </c>
      <c r="J12" s="55">
        <v>1</v>
      </c>
      <c r="K12" s="89">
        <f t="shared" si="6"/>
        <v>2.78</v>
      </c>
      <c r="L12">
        <f>'All Inputs (Live)'!$D$5</f>
        <v>2.37</v>
      </c>
      <c r="M12" s="55">
        <v>1</v>
      </c>
      <c r="N12" s="88">
        <f t="shared" si="7"/>
        <v>2.37</v>
      </c>
      <c r="O12" s="54">
        <f t="shared" si="11"/>
        <v>29.100780717395121</v>
      </c>
      <c r="P12" t="s">
        <v>160</v>
      </c>
      <c r="Q12" s="62">
        <f>'All Inputs (Live)'!$D$20</f>
        <v>13833.055555555555</v>
      </c>
      <c r="R12" s="55">
        <f>IF(P12="High",'All Inputs (Live)'!$D$24,'All Inputs (Live)'!$D$23)</f>
        <v>0.7</v>
      </c>
      <c r="S12" s="62">
        <f t="shared" si="8"/>
        <v>9683.1388888888869</v>
      </c>
      <c r="T12" t="s">
        <v>160</v>
      </c>
      <c r="U12" s="61">
        <f>IF(AND(A12="Electricity",T12="High"),'All Inputs (Live)'!$D$21,IF(AND(A12="Electricity",T12="Low"),'All Inputs (Live)'!$D$22,IF(AND(A12="Gas",T12="High"),'All Inputs (Live)'!$D$25,'All Inputs (Live)'!$D$26)))</f>
        <v>5.5</v>
      </c>
      <c r="V12" s="62">
        <f t="shared" si="0"/>
        <v>1760.5707070707067</v>
      </c>
      <c r="W12" s="71">
        <f t="shared" si="1"/>
        <v>5.2910510395263852</v>
      </c>
      <c r="X12" t="s">
        <v>162</v>
      </c>
      <c r="Y12" s="58">
        <f>IF(X12="High",'All Inputs (Live)'!$D$31,'All Inputs (Live)'!$D$32)</f>
        <v>1638</v>
      </c>
      <c r="Z12" s="71">
        <f t="shared" si="2"/>
        <v>16.916002329364048</v>
      </c>
      <c r="AA12" s="71">
        <f t="shared" si="3"/>
        <v>22.207053368890435</v>
      </c>
    </row>
    <row r="13" spans="1:27" x14ac:dyDescent="0.45">
      <c r="A13" t="s">
        <v>260</v>
      </c>
      <c r="B13" t="s">
        <v>269</v>
      </c>
      <c r="C13">
        <f>'All Inputs (Live)'!$D$2</f>
        <v>10.119999999999999</v>
      </c>
      <c r="D13" s="55">
        <f>'All Inputs (Live)'!$D$14/'All Inputs (Live)'!$D$12</f>
        <v>1.1799190432208619</v>
      </c>
      <c r="E13" s="89">
        <f t="shared" si="4"/>
        <v>11.940780717395121</v>
      </c>
      <c r="F13" s="54">
        <f>'All Inputs (Live)'!$D$3</f>
        <v>12.01</v>
      </c>
      <c r="G13" s="55">
        <v>1</v>
      </c>
      <c r="H13" s="89">
        <f t="shared" si="5"/>
        <v>12.01</v>
      </c>
      <c r="I13">
        <f>'All Inputs (Live)'!$D$4</f>
        <v>2.78</v>
      </c>
      <c r="J13" s="55">
        <v>1</v>
      </c>
      <c r="K13" s="89">
        <f t="shared" si="6"/>
        <v>2.78</v>
      </c>
      <c r="L13">
        <f>'All Inputs (Live)'!$D$5</f>
        <v>2.37</v>
      </c>
      <c r="M13" s="55">
        <v>1</v>
      </c>
      <c r="N13" s="88">
        <f t="shared" si="7"/>
        <v>2.37</v>
      </c>
      <c r="O13" s="54">
        <f t="shared" si="11"/>
        <v>29.100780717395121</v>
      </c>
      <c r="P13" t="s">
        <v>160</v>
      </c>
      <c r="Q13" s="62">
        <f>'All Inputs (Live)'!$D$20</f>
        <v>13833.055555555555</v>
      </c>
      <c r="R13" s="55">
        <f>IF(P13="High",'All Inputs (Live)'!$D$24,'All Inputs (Live)'!$D$23)</f>
        <v>0.7</v>
      </c>
      <c r="S13" s="62">
        <f t="shared" si="8"/>
        <v>9683.1388888888869</v>
      </c>
      <c r="T13" t="s">
        <v>162</v>
      </c>
      <c r="U13" s="61">
        <f>IF(AND(A13="Electricity",T13="High"),'All Inputs (Live)'!$D$21,IF(AND(A13="Electricity",T13="Low"),'All Inputs (Live)'!$D$22,IF(AND(A13="Gas",T13="High"),'All Inputs (Live)'!$D$25,'All Inputs (Live)'!$D$26)))</f>
        <v>2.5</v>
      </c>
      <c r="V13" s="62">
        <f t="shared" si="0"/>
        <v>3873.2555555555546</v>
      </c>
      <c r="W13" s="71">
        <f t="shared" si="1"/>
        <v>11.640312286958048</v>
      </c>
      <c r="X13" t="s">
        <v>160</v>
      </c>
      <c r="Y13" s="58">
        <f>IF(X13="High",'All Inputs (Live)'!$D$31,'All Inputs (Live)'!$D$32)</f>
        <v>5913</v>
      </c>
      <c r="Z13" s="71">
        <f t="shared" si="2"/>
        <v>61.064909507649332</v>
      </c>
      <c r="AA13" s="71">
        <f t="shared" si="3"/>
        <v>72.705221794607382</v>
      </c>
    </row>
    <row r="14" spans="1:27" x14ac:dyDescent="0.45">
      <c r="A14" t="s">
        <v>260</v>
      </c>
      <c r="B14" t="s">
        <v>269</v>
      </c>
      <c r="C14">
        <f>'All Inputs (Live)'!$D$2</f>
        <v>10.119999999999999</v>
      </c>
      <c r="D14" s="55">
        <f>'All Inputs (Live)'!$D$14/'All Inputs (Live)'!$D$12</f>
        <v>1.1799190432208619</v>
      </c>
      <c r="E14" s="89">
        <f t="shared" si="4"/>
        <v>11.940780717395121</v>
      </c>
      <c r="F14" s="54">
        <f>'All Inputs (Live)'!$D$3</f>
        <v>12.01</v>
      </c>
      <c r="G14" s="55">
        <v>1</v>
      </c>
      <c r="H14" s="89">
        <f t="shared" si="5"/>
        <v>12.01</v>
      </c>
      <c r="I14">
        <f>'All Inputs (Live)'!$D$4</f>
        <v>2.78</v>
      </c>
      <c r="J14" s="55">
        <v>1</v>
      </c>
      <c r="K14" s="89">
        <f t="shared" si="6"/>
        <v>2.78</v>
      </c>
      <c r="L14">
        <f>'All Inputs (Live)'!$D$5</f>
        <v>2.37</v>
      </c>
      <c r="M14" s="55">
        <v>1</v>
      </c>
      <c r="N14" s="88">
        <f t="shared" si="7"/>
        <v>2.37</v>
      </c>
      <c r="O14" s="54">
        <f t="shared" si="11"/>
        <v>29.100780717395121</v>
      </c>
      <c r="P14" t="s">
        <v>160</v>
      </c>
      <c r="Q14" s="62">
        <f>'All Inputs (Live)'!$D$20</f>
        <v>13833.055555555555</v>
      </c>
      <c r="R14" s="55">
        <f>IF(P14="High",'All Inputs (Live)'!$D$24,'All Inputs (Live)'!$D$23)</f>
        <v>0.7</v>
      </c>
      <c r="S14" s="62">
        <f t="shared" si="8"/>
        <v>9683.1388888888869</v>
      </c>
      <c r="T14" t="s">
        <v>162</v>
      </c>
      <c r="U14" s="61">
        <f>IF(AND(A14="Electricity",T14="High"),'All Inputs (Live)'!$D$21,IF(AND(A14="Electricity",T14="Low"),'All Inputs (Live)'!$D$22,IF(AND(A14="Gas",T14="High"),'All Inputs (Live)'!$D$25,'All Inputs (Live)'!$D$26)))</f>
        <v>2.5</v>
      </c>
      <c r="V14" s="62">
        <f t="shared" si="0"/>
        <v>3873.2555555555546</v>
      </c>
      <c r="W14" s="71">
        <f t="shared" si="1"/>
        <v>11.640312286958048</v>
      </c>
      <c r="X14" t="s">
        <v>162</v>
      </c>
      <c r="Y14" s="58">
        <f>IF(X14="High",'All Inputs (Live)'!$D$31,'All Inputs (Live)'!$D$32)</f>
        <v>1638</v>
      </c>
      <c r="Z14" s="71">
        <f t="shared" si="2"/>
        <v>16.916002329364048</v>
      </c>
      <c r="AA14" s="71">
        <f t="shared" si="3"/>
        <v>28.556314616322098</v>
      </c>
    </row>
    <row r="15" spans="1:27" x14ac:dyDescent="0.45">
      <c r="A15" t="s">
        <v>260</v>
      </c>
      <c r="B15" t="s">
        <v>269</v>
      </c>
      <c r="C15">
        <f>'All Inputs (Live)'!$D$2</f>
        <v>10.119999999999999</v>
      </c>
      <c r="D15" s="55">
        <f>'All Inputs (Live)'!$D$14/'All Inputs (Live)'!$D$12</f>
        <v>1.1799190432208619</v>
      </c>
      <c r="E15" s="89">
        <f t="shared" si="4"/>
        <v>11.940780717395121</v>
      </c>
      <c r="F15" s="54">
        <f>'All Inputs (Live)'!$D$3</f>
        <v>12.01</v>
      </c>
      <c r="G15" s="55">
        <v>1</v>
      </c>
      <c r="H15" s="89">
        <f t="shared" si="5"/>
        <v>12.01</v>
      </c>
      <c r="I15">
        <f>'All Inputs (Live)'!$D$4</f>
        <v>2.78</v>
      </c>
      <c r="J15" s="55">
        <v>1</v>
      </c>
      <c r="K15" s="89">
        <f t="shared" si="6"/>
        <v>2.78</v>
      </c>
      <c r="L15">
        <f>'All Inputs (Live)'!$D$5</f>
        <v>2.37</v>
      </c>
      <c r="M15" s="55">
        <v>1</v>
      </c>
      <c r="N15" s="88">
        <f t="shared" si="7"/>
        <v>2.37</v>
      </c>
      <c r="O15" s="54">
        <f t="shared" si="11"/>
        <v>29.100780717395121</v>
      </c>
      <c r="P15" t="s">
        <v>162</v>
      </c>
      <c r="Q15" s="62">
        <f>'All Inputs (Live)'!$D$20</f>
        <v>13833.055555555555</v>
      </c>
      <c r="R15" s="55">
        <f>IF(P15="High",'All Inputs (Live)'!$D$24,'All Inputs (Live)'!$D$23)</f>
        <v>0.9</v>
      </c>
      <c r="S15" s="62">
        <f t="shared" si="8"/>
        <v>12449.75</v>
      </c>
      <c r="T15" t="s">
        <v>160</v>
      </c>
      <c r="U15" s="61">
        <f>IF(AND(A15="Electricity",T15="High"),'All Inputs (Live)'!$D$21,IF(AND(A15="Electricity",T15="Low"),'All Inputs (Live)'!$D$22,IF(AND(A15="Gas",T15="High"),'All Inputs (Live)'!$D$25,'All Inputs (Live)'!$D$26)))</f>
        <v>5.5</v>
      </c>
      <c r="V15" s="62">
        <f t="shared" si="0"/>
        <v>2263.590909090909</v>
      </c>
      <c r="W15" s="71">
        <f t="shared" si="1"/>
        <v>5.2910510395263861</v>
      </c>
      <c r="X15" t="s">
        <v>160</v>
      </c>
      <c r="Y15" s="58">
        <f>IF(X15="High",'All Inputs (Live)'!$D$31,'All Inputs (Live)'!$D$32)</f>
        <v>5913</v>
      </c>
      <c r="Z15" s="71">
        <f t="shared" si="2"/>
        <v>47.494929617060585</v>
      </c>
      <c r="AA15" s="71">
        <f t="shared" si="3"/>
        <v>52.785980656586972</v>
      </c>
    </row>
    <row r="16" spans="1:27" x14ac:dyDescent="0.45">
      <c r="A16" t="s">
        <v>260</v>
      </c>
      <c r="B16" t="s">
        <v>269</v>
      </c>
      <c r="C16">
        <f>'All Inputs (Live)'!$D$2</f>
        <v>10.119999999999999</v>
      </c>
      <c r="D16" s="55">
        <f>'All Inputs (Live)'!$D$14/'All Inputs (Live)'!$D$12</f>
        <v>1.1799190432208619</v>
      </c>
      <c r="E16" s="89">
        <f t="shared" si="4"/>
        <v>11.940780717395121</v>
      </c>
      <c r="F16" s="54">
        <f>'All Inputs (Live)'!$D$3</f>
        <v>12.01</v>
      </c>
      <c r="G16" s="55">
        <v>1</v>
      </c>
      <c r="H16" s="89">
        <f t="shared" si="5"/>
        <v>12.01</v>
      </c>
      <c r="I16">
        <f>'All Inputs (Live)'!$D$4</f>
        <v>2.78</v>
      </c>
      <c r="J16" s="55">
        <v>1</v>
      </c>
      <c r="K16" s="89">
        <f t="shared" si="6"/>
        <v>2.78</v>
      </c>
      <c r="L16">
        <f>'All Inputs (Live)'!$D$5</f>
        <v>2.37</v>
      </c>
      <c r="M16" s="55">
        <v>1</v>
      </c>
      <c r="N16" s="88">
        <f t="shared" si="7"/>
        <v>2.37</v>
      </c>
      <c r="O16" s="54">
        <f t="shared" si="11"/>
        <v>29.100780717395121</v>
      </c>
      <c r="P16" t="s">
        <v>162</v>
      </c>
      <c r="Q16" s="62">
        <f>'All Inputs (Live)'!$D$20</f>
        <v>13833.055555555555</v>
      </c>
      <c r="R16" s="55">
        <f>IF(P16="High",'All Inputs (Live)'!$D$24,'All Inputs (Live)'!$D$23)</f>
        <v>0.9</v>
      </c>
      <c r="S16" s="62">
        <f t="shared" si="8"/>
        <v>12449.75</v>
      </c>
      <c r="T16" t="s">
        <v>160</v>
      </c>
      <c r="U16" s="61">
        <f>IF(AND(A16="Electricity",T16="High"),'All Inputs (Live)'!$D$21,IF(AND(A16="Electricity",T16="Low"),'All Inputs (Live)'!$D$22,IF(AND(A16="Gas",T16="High"),'All Inputs (Live)'!$D$25,'All Inputs (Live)'!$D$26)))</f>
        <v>5.5</v>
      </c>
      <c r="V16" s="62">
        <f t="shared" si="0"/>
        <v>2263.590909090909</v>
      </c>
      <c r="W16" s="71">
        <f t="shared" si="1"/>
        <v>5.2910510395263861</v>
      </c>
      <c r="X16" t="s">
        <v>162</v>
      </c>
      <c r="Y16" s="58">
        <f>IF(X16="High",'All Inputs (Live)'!$D$31,'All Inputs (Live)'!$D$32)</f>
        <v>1638</v>
      </c>
      <c r="Z16" s="71">
        <f t="shared" si="2"/>
        <v>13.156890700616477</v>
      </c>
      <c r="AA16" s="71">
        <f t="shared" si="3"/>
        <v>18.447941740142863</v>
      </c>
    </row>
    <row r="17" spans="1:27" x14ac:dyDescent="0.45">
      <c r="A17" t="s">
        <v>260</v>
      </c>
      <c r="B17" t="s">
        <v>269</v>
      </c>
      <c r="C17">
        <f>'All Inputs (Live)'!$D$2</f>
        <v>10.119999999999999</v>
      </c>
      <c r="D17" s="55">
        <f>'All Inputs (Live)'!$D$14/'All Inputs (Live)'!$D$12</f>
        <v>1.1799190432208619</v>
      </c>
      <c r="E17" s="89">
        <f t="shared" si="4"/>
        <v>11.940780717395121</v>
      </c>
      <c r="F17" s="54">
        <f>'All Inputs (Live)'!$D$3</f>
        <v>12.01</v>
      </c>
      <c r="G17" s="55">
        <v>1</v>
      </c>
      <c r="H17" s="89">
        <f t="shared" si="5"/>
        <v>12.01</v>
      </c>
      <c r="I17">
        <f>'All Inputs (Live)'!$D$4</f>
        <v>2.78</v>
      </c>
      <c r="J17" s="55">
        <v>1</v>
      </c>
      <c r="K17" s="89">
        <f t="shared" si="6"/>
        <v>2.78</v>
      </c>
      <c r="L17">
        <f>'All Inputs (Live)'!$D$5</f>
        <v>2.37</v>
      </c>
      <c r="M17" s="55">
        <v>1</v>
      </c>
      <c r="N17" s="88">
        <f t="shared" si="7"/>
        <v>2.37</v>
      </c>
      <c r="O17" s="54">
        <f t="shared" si="11"/>
        <v>29.100780717395121</v>
      </c>
      <c r="P17" t="s">
        <v>162</v>
      </c>
      <c r="Q17" s="62">
        <f>'All Inputs (Live)'!$D$20</f>
        <v>13833.055555555555</v>
      </c>
      <c r="R17" s="55">
        <f>IF(P17="High",'All Inputs (Live)'!$D$24,'All Inputs (Live)'!$D$23)</f>
        <v>0.9</v>
      </c>
      <c r="S17" s="62">
        <f t="shared" si="8"/>
        <v>12449.75</v>
      </c>
      <c r="T17" t="s">
        <v>162</v>
      </c>
      <c r="U17" s="61">
        <f>IF(AND(A17="Electricity",T17="High"),'All Inputs (Live)'!$D$21,IF(AND(A17="Electricity",T17="Low"),'All Inputs (Live)'!$D$22,IF(AND(A17="Gas",T17="High"),'All Inputs (Live)'!$D$25,'All Inputs (Live)'!$D$26)))</f>
        <v>2.5</v>
      </c>
      <c r="V17" s="62">
        <f t="shared" si="0"/>
        <v>4979.8999999999996</v>
      </c>
      <c r="W17" s="71">
        <f t="shared" si="1"/>
        <v>11.640312286958048</v>
      </c>
      <c r="X17" t="s">
        <v>160</v>
      </c>
      <c r="Y17" s="58">
        <f>IF(X17="High",'All Inputs (Live)'!$D$31,'All Inputs (Live)'!$D$32)</f>
        <v>5913</v>
      </c>
      <c r="Z17" s="71">
        <f t="shared" si="2"/>
        <v>47.494929617060585</v>
      </c>
      <c r="AA17" s="71">
        <f t="shared" si="3"/>
        <v>59.135241904018635</v>
      </c>
    </row>
    <row r="18" spans="1:27" x14ac:dyDescent="0.45">
      <c r="A18" t="s">
        <v>260</v>
      </c>
      <c r="B18" t="s">
        <v>269</v>
      </c>
      <c r="C18">
        <f>'All Inputs (Live)'!$D$2</f>
        <v>10.119999999999999</v>
      </c>
      <c r="D18" s="55">
        <f>'All Inputs (Live)'!$D$14/'All Inputs (Live)'!$D$12</f>
        <v>1.1799190432208619</v>
      </c>
      <c r="E18" s="89">
        <f t="shared" si="4"/>
        <v>11.940780717395121</v>
      </c>
      <c r="F18" s="54">
        <f>'All Inputs (Live)'!$D$3</f>
        <v>12.01</v>
      </c>
      <c r="G18" s="55">
        <v>1</v>
      </c>
      <c r="H18" s="89">
        <f t="shared" si="5"/>
        <v>12.01</v>
      </c>
      <c r="I18">
        <f>'All Inputs (Live)'!$D$4</f>
        <v>2.78</v>
      </c>
      <c r="J18" s="55">
        <v>1</v>
      </c>
      <c r="K18" s="89">
        <f t="shared" si="6"/>
        <v>2.78</v>
      </c>
      <c r="L18">
        <f>'All Inputs (Live)'!$D$5</f>
        <v>2.37</v>
      </c>
      <c r="M18" s="55">
        <v>1</v>
      </c>
      <c r="N18" s="88">
        <f t="shared" si="7"/>
        <v>2.37</v>
      </c>
      <c r="O18" s="54">
        <f t="shared" si="11"/>
        <v>29.100780717395121</v>
      </c>
      <c r="P18" t="s">
        <v>162</v>
      </c>
      <c r="Q18" s="62">
        <f>'All Inputs (Live)'!$D$20</f>
        <v>13833.055555555555</v>
      </c>
      <c r="R18" s="55">
        <f>IF(P18="High",'All Inputs (Live)'!$D$24,'All Inputs (Live)'!$D$23)</f>
        <v>0.9</v>
      </c>
      <c r="S18" s="62">
        <f t="shared" si="8"/>
        <v>12449.75</v>
      </c>
      <c r="T18" t="s">
        <v>162</v>
      </c>
      <c r="U18" s="61">
        <f>IF(AND(A18="Electricity",T18="High"),'All Inputs (Live)'!$D$21,IF(AND(A18="Electricity",T18="Low"),'All Inputs (Live)'!$D$22,IF(AND(A18="Gas",T18="High"),'All Inputs (Live)'!$D$25,'All Inputs (Live)'!$D$26)))</f>
        <v>2.5</v>
      </c>
      <c r="V18" s="62">
        <f t="shared" si="0"/>
        <v>4979.8999999999996</v>
      </c>
      <c r="W18" s="71">
        <f t="shared" si="1"/>
        <v>11.640312286958048</v>
      </c>
      <c r="X18" t="s">
        <v>162</v>
      </c>
      <c r="Y18" s="58">
        <f>IF(X18="High",'All Inputs (Live)'!$D$31,'All Inputs (Live)'!$D$32)</f>
        <v>1638</v>
      </c>
      <c r="Z18" s="71">
        <f t="shared" si="2"/>
        <v>13.156890700616477</v>
      </c>
      <c r="AA18" s="71">
        <f t="shared" si="3"/>
        <v>24.797202987574526</v>
      </c>
    </row>
    <row r="19" spans="1:27" x14ac:dyDescent="0.45">
      <c r="A19" t="s">
        <v>260</v>
      </c>
      <c r="B19" t="s">
        <v>270</v>
      </c>
      <c r="C19">
        <f>'All Inputs (Live)'!$D$2</f>
        <v>10.119999999999999</v>
      </c>
      <c r="D19" s="55">
        <f>'All Inputs (Live)'!$D$15/'All Inputs (Live)'!$D$12</f>
        <v>0.88600118133490835</v>
      </c>
      <c r="E19" s="89">
        <f t="shared" si="4"/>
        <v>8.9663319551092719</v>
      </c>
      <c r="F19" s="54">
        <f>'All Inputs (Live)'!$D$3</f>
        <v>12.01</v>
      </c>
      <c r="G19" s="55">
        <v>1</v>
      </c>
      <c r="H19" s="89">
        <f t="shared" si="5"/>
        <v>12.01</v>
      </c>
      <c r="I19">
        <f>'All Inputs (Live)'!$D$4</f>
        <v>2.78</v>
      </c>
      <c r="J19" s="55">
        <v>1</v>
      </c>
      <c r="K19" s="89">
        <f t="shared" si="6"/>
        <v>2.78</v>
      </c>
      <c r="L19">
        <f>'All Inputs (Live)'!$D$5</f>
        <v>2.37</v>
      </c>
      <c r="M19" s="55">
        <v>1</v>
      </c>
      <c r="N19" s="88">
        <f t="shared" si="7"/>
        <v>2.37</v>
      </c>
      <c r="O19" s="54">
        <f t="shared" si="11"/>
        <v>26.126331955109276</v>
      </c>
      <c r="P19" t="s">
        <v>160</v>
      </c>
      <c r="Q19" s="62">
        <f>'All Inputs (Live)'!$D$20</f>
        <v>13833.055555555555</v>
      </c>
      <c r="R19" s="55">
        <f>IF(P19="High",'All Inputs (Live)'!$D$24,'All Inputs (Live)'!$D$23)</f>
        <v>0.7</v>
      </c>
      <c r="S19" s="62">
        <f t="shared" si="8"/>
        <v>9683.1388888888869</v>
      </c>
      <c r="T19" t="s">
        <v>160</v>
      </c>
      <c r="U19" s="61">
        <f>IF(AND(A19="Electricity",T19="High"),'All Inputs (Live)'!$D$21,IF(AND(A19="Electricity",T19="Low"),'All Inputs (Live)'!$D$22,IF(AND(A19="Gas",T19="High"),'All Inputs (Live)'!$D$25,'All Inputs (Live)'!$D$26)))</f>
        <v>5.5</v>
      </c>
      <c r="V19" s="62">
        <f t="shared" si="0"/>
        <v>1760.5707070707067</v>
      </c>
      <c r="W19" s="71">
        <f t="shared" si="1"/>
        <v>4.7502421736562317</v>
      </c>
      <c r="X19" t="s">
        <v>160</v>
      </c>
      <c r="Y19" s="58">
        <f>IF(X19="High",'All Inputs (Live)'!$D$31,'All Inputs (Live)'!$D$32)</f>
        <v>5913</v>
      </c>
      <c r="Z19" s="71">
        <f t="shared" si="2"/>
        <v>61.064909507649332</v>
      </c>
      <c r="AA19" s="71">
        <f t="shared" si="3"/>
        <v>65.815151681305565</v>
      </c>
    </row>
    <row r="20" spans="1:27" x14ac:dyDescent="0.45">
      <c r="A20" t="s">
        <v>260</v>
      </c>
      <c r="B20" t="s">
        <v>270</v>
      </c>
      <c r="C20">
        <f>'All Inputs (Live)'!$D$2</f>
        <v>10.119999999999999</v>
      </c>
      <c r="D20" s="55">
        <f>'All Inputs (Live)'!$D$15/'All Inputs (Live)'!$D$12</f>
        <v>0.88600118133490835</v>
      </c>
      <c r="E20" s="89">
        <f t="shared" si="4"/>
        <v>8.9663319551092719</v>
      </c>
      <c r="F20" s="54">
        <f>'All Inputs (Live)'!$D$3</f>
        <v>12.01</v>
      </c>
      <c r="G20" s="55">
        <v>1</v>
      </c>
      <c r="H20" s="89">
        <f t="shared" si="5"/>
        <v>12.01</v>
      </c>
      <c r="I20">
        <f>'All Inputs (Live)'!$D$4</f>
        <v>2.78</v>
      </c>
      <c r="J20" s="55">
        <v>1</v>
      </c>
      <c r="K20" s="89">
        <f t="shared" si="6"/>
        <v>2.78</v>
      </c>
      <c r="L20">
        <f>'All Inputs (Live)'!$D$5</f>
        <v>2.37</v>
      </c>
      <c r="M20" s="55">
        <v>1</v>
      </c>
      <c r="N20" s="88">
        <f t="shared" si="7"/>
        <v>2.37</v>
      </c>
      <c r="O20" s="54">
        <f t="shared" si="11"/>
        <v>26.126331955109276</v>
      </c>
      <c r="P20" t="s">
        <v>160</v>
      </c>
      <c r="Q20" s="62">
        <f>'All Inputs (Live)'!$D$20</f>
        <v>13833.055555555555</v>
      </c>
      <c r="R20" s="55">
        <f>IF(P20="High",'All Inputs (Live)'!$D$24,'All Inputs (Live)'!$D$23)</f>
        <v>0.7</v>
      </c>
      <c r="S20" s="62">
        <f t="shared" si="8"/>
        <v>9683.1388888888869</v>
      </c>
      <c r="T20" t="s">
        <v>160</v>
      </c>
      <c r="U20" s="61">
        <f>IF(AND(A20="Electricity",T20="High"),'All Inputs (Live)'!$D$21,IF(AND(A20="Electricity",T20="Low"),'All Inputs (Live)'!$D$22,IF(AND(A20="Gas",T20="High"),'All Inputs (Live)'!$D$25,'All Inputs (Live)'!$D$26)))</f>
        <v>5.5</v>
      </c>
      <c r="V20" s="62">
        <f t="shared" si="0"/>
        <v>1760.5707070707067</v>
      </c>
      <c r="W20" s="71">
        <f t="shared" si="1"/>
        <v>4.7502421736562317</v>
      </c>
      <c r="X20" t="s">
        <v>162</v>
      </c>
      <c r="Y20" s="58">
        <f>IF(X20="High",'All Inputs (Live)'!$D$31,'All Inputs (Live)'!$D$32)</f>
        <v>1638</v>
      </c>
      <c r="Z20" s="71">
        <f t="shared" si="2"/>
        <v>16.916002329364048</v>
      </c>
      <c r="AA20" s="71">
        <f t="shared" si="3"/>
        <v>21.66624450302028</v>
      </c>
    </row>
    <row r="21" spans="1:27" x14ac:dyDescent="0.45">
      <c r="A21" t="s">
        <v>260</v>
      </c>
      <c r="B21" t="s">
        <v>270</v>
      </c>
      <c r="C21">
        <f>'All Inputs (Live)'!$D$2</f>
        <v>10.119999999999999</v>
      </c>
      <c r="D21" s="55">
        <f>'All Inputs (Live)'!$D$15/'All Inputs (Live)'!$D$12</f>
        <v>0.88600118133490835</v>
      </c>
      <c r="E21" s="89">
        <f t="shared" si="4"/>
        <v>8.9663319551092719</v>
      </c>
      <c r="F21" s="54">
        <f>'All Inputs (Live)'!$D$3</f>
        <v>12.01</v>
      </c>
      <c r="G21" s="55">
        <v>1</v>
      </c>
      <c r="H21" s="89">
        <f t="shared" si="5"/>
        <v>12.01</v>
      </c>
      <c r="I21">
        <f>'All Inputs (Live)'!$D$4</f>
        <v>2.78</v>
      </c>
      <c r="J21" s="55">
        <v>1</v>
      </c>
      <c r="K21" s="89">
        <f t="shared" si="6"/>
        <v>2.78</v>
      </c>
      <c r="L21">
        <f>'All Inputs (Live)'!$D$5</f>
        <v>2.37</v>
      </c>
      <c r="M21" s="55">
        <v>1</v>
      </c>
      <c r="N21" s="88">
        <f t="shared" si="7"/>
        <v>2.37</v>
      </c>
      <c r="O21" s="54">
        <f t="shared" si="11"/>
        <v>26.126331955109276</v>
      </c>
      <c r="P21" t="s">
        <v>160</v>
      </c>
      <c r="Q21" s="62">
        <f>'All Inputs (Live)'!$D$20</f>
        <v>13833.055555555555</v>
      </c>
      <c r="R21" s="55">
        <f>IF(P21="High",'All Inputs (Live)'!$D$24,'All Inputs (Live)'!$D$23)</f>
        <v>0.7</v>
      </c>
      <c r="S21" s="62">
        <f t="shared" si="8"/>
        <v>9683.1388888888869</v>
      </c>
      <c r="T21" t="s">
        <v>162</v>
      </c>
      <c r="U21" s="61">
        <f>IF(AND(A21="Electricity",T21="High"),'All Inputs (Live)'!$D$21,IF(AND(A21="Electricity",T21="Low"),'All Inputs (Live)'!$D$22,IF(AND(A21="Gas",T21="High"),'All Inputs (Live)'!$D$25,'All Inputs (Live)'!$D$26)))</f>
        <v>2.5</v>
      </c>
      <c r="V21" s="62">
        <f t="shared" si="0"/>
        <v>3873.2555555555546</v>
      </c>
      <c r="W21" s="71">
        <f t="shared" si="1"/>
        <v>10.450532782043711</v>
      </c>
      <c r="X21" t="s">
        <v>160</v>
      </c>
      <c r="Y21" s="58">
        <f>IF(X21="High",'All Inputs (Live)'!$D$31,'All Inputs (Live)'!$D$32)</f>
        <v>5913</v>
      </c>
      <c r="Z21" s="71">
        <f t="shared" si="2"/>
        <v>61.064909507649332</v>
      </c>
      <c r="AA21" s="71">
        <f t="shared" si="3"/>
        <v>71.515442289693041</v>
      </c>
    </row>
    <row r="22" spans="1:27" x14ac:dyDescent="0.45">
      <c r="A22" t="s">
        <v>260</v>
      </c>
      <c r="B22" t="s">
        <v>270</v>
      </c>
      <c r="C22">
        <f>'All Inputs (Live)'!$D$2</f>
        <v>10.119999999999999</v>
      </c>
      <c r="D22" s="55">
        <f>'All Inputs (Live)'!$D$15/'All Inputs (Live)'!$D$12</f>
        <v>0.88600118133490835</v>
      </c>
      <c r="E22" s="89">
        <f t="shared" si="4"/>
        <v>8.9663319551092719</v>
      </c>
      <c r="F22" s="54">
        <f>'All Inputs (Live)'!$D$3</f>
        <v>12.01</v>
      </c>
      <c r="G22" s="55">
        <v>1</v>
      </c>
      <c r="H22" s="89">
        <f t="shared" si="5"/>
        <v>12.01</v>
      </c>
      <c r="I22">
        <f>'All Inputs (Live)'!$D$4</f>
        <v>2.78</v>
      </c>
      <c r="J22" s="55">
        <v>1</v>
      </c>
      <c r="K22" s="89">
        <f t="shared" si="6"/>
        <v>2.78</v>
      </c>
      <c r="L22">
        <f>'All Inputs (Live)'!$D$5</f>
        <v>2.37</v>
      </c>
      <c r="M22" s="55">
        <v>1</v>
      </c>
      <c r="N22" s="88">
        <f t="shared" si="7"/>
        <v>2.37</v>
      </c>
      <c r="O22" s="54">
        <f t="shared" si="11"/>
        <v>26.126331955109276</v>
      </c>
      <c r="P22" t="s">
        <v>160</v>
      </c>
      <c r="Q22" s="62">
        <f>'All Inputs (Live)'!$D$20</f>
        <v>13833.055555555555</v>
      </c>
      <c r="R22" s="55">
        <f>IF(P22="High",'All Inputs (Live)'!$D$24,'All Inputs (Live)'!$D$23)</f>
        <v>0.7</v>
      </c>
      <c r="S22" s="62">
        <f t="shared" si="8"/>
        <v>9683.1388888888869</v>
      </c>
      <c r="T22" t="s">
        <v>162</v>
      </c>
      <c r="U22" s="61">
        <f>IF(AND(A22="Electricity",T22="High"),'All Inputs (Live)'!$D$21,IF(AND(A22="Electricity",T22="Low"),'All Inputs (Live)'!$D$22,IF(AND(A22="Gas",T22="High"),'All Inputs (Live)'!$D$25,'All Inputs (Live)'!$D$26)))</f>
        <v>2.5</v>
      </c>
      <c r="V22" s="62">
        <f t="shared" si="0"/>
        <v>3873.2555555555546</v>
      </c>
      <c r="W22" s="71">
        <f t="shared" si="1"/>
        <v>10.450532782043711</v>
      </c>
      <c r="X22" t="s">
        <v>162</v>
      </c>
      <c r="Y22" s="58">
        <f>IF(X22="High",'All Inputs (Live)'!$D$31,'All Inputs (Live)'!$D$32)</f>
        <v>1638</v>
      </c>
      <c r="Z22" s="71">
        <f t="shared" si="2"/>
        <v>16.916002329364048</v>
      </c>
      <c r="AA22" s="71">
        <f t="shared" si="3"/>
        <v>27.366535111407757</v>
      </c>
    </row>
    <row r="23" spans="1:27" x14ac:dyDescent="0.45">
      <c r="A23" t="s">
        <v>260</v>
      </c>
      <c r="B23" t="s">
        <v>270</v>
      </c>
      <c r="C23">
        <f>'All Inputs (Live)'!$D$2</f>
        <v>10.119999999999999</v>
      </c>
      <c r="D23" s="55">
        <f>'All Inputs (Live)'!$D$15/'All Inputs (Live)'!$D$12</f>
        <v>0.88600118133490835</v>
      </c>
      <c r="E23" s="89">
        <f t="shared" si="4"/>
        <v>8.9663319551092719</v>
      </c>
      <c r="F23" s="54">
        <f>'All Inputs (Live)'!$D$3</f>
        <v>12.01</v>
      </c>
      <c r="G23" s="55">
        <v>1</v>
      </c>
      <c r="H23" s="89">
        <f t="shared" si="5"/>
        <v>12.01</v>
      </c>
      <c r="I23">
        <f>'All Inputs (Live)'!$D$4</f>
        <v>2.78</v>
      </c>
      <c r="J23" s="55">
        <v>1</v>
      </c>
      <c r="K23" s="89">
        <f t="shared" si="6"/>
        <v>2.78</v>
      </c>
      <c r="L23">
        <f>'All Inputs (Live)'!$D$5</f>
        <v>2.37</v>
      </c>
      <c r="M23" s="55">
        <v>1</v>
      </c>
      <c r="N23" s="88">
        <f t="shared" si="7"/>
        <v>2.37</v>
      </c>
      <c r="O23" s="54">
        <f t="shared" si="11"/>
        <v>26.126331955109276</v>
      </c>
      <c r="P23" t="s">
        <v>162</v>
      </c>
      <c r="Q23" s="62">
        <f>'All Inputs (Live)'!$D$20</f>
        <v>13833.055555555555</v>
      </c>
      <c r="R23" s="55">
        <f>IF(P23="High",'All Inputs (Live)'!$D$24,'All Inputs (Live)'!$D$23)</f>
        <v>0.9</v>
      </c>
      <c r="S23" s="62">
        <f t="shared" si="8"/>
        <v>12449.75</v>
      </c>
      <c r="T23" t="s">
        <v>160</v>
      </c>
      <c r="U23" s="61">
        <f>IF(AND(A23="Electricity",T23="High"),'All Inputs (Live)'!$D$21,IF(AND(A23="Electricity",T23="Low"),'All Inputs (Live)'!$D$22,IF(AND(A23="Gas",T23="High"),'All Inputs (Live)'!$D$25,'All Inputs (Live)'!$D$26)))</f>
        <v>5.5</v>
      </c>
      <c r="V23" s="62">
        <f t="shared" si="0"/>
        <v>2263.590909090909</v>
      </c>
      <c r="W23" s="71">
        <f t="shared" si="1"/>
        <v>4.7502421736562317</v>
      </c>
      <c r="X23" t="s">
        <v>160</v>
      </c>
      <c r="Y23" s="58">
        <f>IF(X23="High",'All Inputs (Live)'!$D$31,'All Inputs (Live)'!$D$32)</f>
        <v>5913</v>
      </c>
      <c r="Z23" s="71">
        <f t="shared" si="2"/>
        <v>47.494929617060585</v>
      </c>
      <c r="AA23" s="71">
        <f t="shared" si="3"/>
        <v>52.245171790716817</v>
      </c>
    </row>
    <row r="24" spans="1:27" x14ac:dyDescent="0.45">
      <c r="A24" t="s">
        <v>260</v>
      </c>
      <c r="B24" t="s">
        <v>270</v>
      </c>
      <c r="C24">
        <f>'All Inputs (Live)'!$D$2</f>
        <v>10.119999999999999</v>
      </c>
      <c r="D24" s="55">
        <f>'All Inputs (Live)'!$D$15/'All Inputs (Live)'!$D$12</f>
        <v>0.88600118133490835</v>
      </c>
      <c r="E24" s="89">
        <f t="shared" si="4"/>
        <v>8.9663319551092719</v>
      </c>
      <c r="F24" s="54">
        <f>'All Inputs (Live)'!$D$3</f>
        <v>12.01</v>
      </c>
      <c r="G24" s="55">
        <v>1</v>
      </c>
      <c r="H24" s="89">
        <f t="shared" si="5"/>
        <v>12.01</v>
      </c>
      <c r="I24">
        <f>'All Inputs (Live)'!$D$4</f>
        <v>2.78</v>
      </c>
      <c r="J24" s="55">
        <v>1</v>
      </c>
      <c r="K24" s="89">
        <f t="shared" si="6"/>
        <v>2.78</v>
      </c>
      <c r="L24">
        <f>'All Inputs (Live)'!$D$5</f>
        <v>2.37</v>
      </c>
      <c r="M24" s="55">
        <v>1</v>
      </c>
      <c r="N24" s="88">
        <f t="shared" si="7"/>
        <v>2.37</v>
      </c>
      <c r="O24" s="54">
        <f t="shared" si="11"/>
        <v>26.126331955109276</v>
      </c>
      <c r="P24" t="s">
        <v>162</v>
      </c>
      <c r="Q24" s="62">
        <f>'All Inputs (Live)'!$D$20</f>
        <v>13833.055555555555</v>
      </c>
      <c r="R24" s="55">
        <f>IF(P24="High",'All Inputs (Live)'!$D$24,'All Inputs (Live)'!$D$23)</f>
        <v>0.9</v>
      </c>
      <c r="S24" s="62">
        <f t="shared" si="8"/>
        <v>12449.75</v>
      </c>
      <c r="T24" t="s">
        <v>160</v>
      </c>
      <c r="U24" s="61">
        <f>IF(AND(A24="Electricity",T24="High"),'All Inputs (Live)'!$D$21,IF(AND(A24="Electricity",T24="Low"),'All Inputs (Live)'!$D$22,IF(AND(A24="Gas",T24="High"),'All Inputs (Live)'!$D$25,'All Inputs (Live)'!$D$26)))</f>
        <v>5.5</v>
      </c>
      <c r="V24" s="62">
        <f t="shared" si="0"/>
        <v>2263.590909090909</v>
      </c>
      <c r="W24" s="71">
        <f t="shared" si="1"/>
        <v>4.7502421736562317</v>
      </c>
      <c r="X24" t="s">
        <v>162</v>
      </c>
      <c r="Y24" s="58">
        <f>IF(X24="High",'All Inputs (Live)'!$D$31,'All Inputs (Live)'!$D$32)</f>
        <v>1638</v>
      </c>
      <c r="Z24" s="71">
        <f t="shared" si="2"/>
        <v>13.156890700616477</v>
      </c>
      <c r="AA24" s="71">
        <f t="shared" si="3"/>
        <v>17.907132874272708</v>
      </c>
    </row>
    <row r="25" spans="1:27" x14ac:dyDescent="0.45">
      <c r="A25" t="s">
        <v>260</v>
      </c>
      <c r="B25" t="s">
        <v>270</v>
      </c>
      <c r="C25">
        <f>'All Inputs (Live)'!$D$2</f>
        <v>10.119999999999999</v>
      </c>
      <c r="D25" s="55">
        <f>'All Inputs (Live)'!$D$15/'All Inputs (Live)'!$D$12</f>
        <v>0.88600118133490835</v>
      </c>
      <c r="E25" s="89">
        <f t="shared" si="4"/>
        <v>8.9663319551092719</v>
      </c>
      <c r="F25" s="54">
        <f>'All Inputs (Live)'!$D$3</f>
        <v>12.01</v>
      </c>
      <c r="G25" s="55">
        <v>1</v>
      </c>
      <c r="H25" s="89">
        <f t="shared" si="5"/>
        <v>12.01</v>
      </c>
      <c r="I25">
        <f>'All Inputs (Live)'!$D$4</f>
        <v>2.78</v>
      </c>
      <c r="J25" s="55">
        <v>1</v>
      </c>
      <c r="K25" s="89">
        <f t="shared" si="6"/>
        <v>2.78</v>
      </c>
      <c r="L25">
        <f>'All Inputs (Live)'!$D$5</f>
        <v>2.37</v>
      </c>
      <c r="M25" s="55">
        <v>1</v>
      </c>
      <c r="N25" s="88">
        <f t="shared" si="7"/>
        <v>2.37</v>
      </c>
      <c r="O25" s="54">
        <f t="shared" si="11"/>
        <v>26.126331955109276</v>
      </c>
      <c r="P25" t="s">
        <v>162</v>
      </c>
      <c r="Q25" s="62">
        <f>'All Inputs (Live)'!$D$20</f>
        <v>13833.055555555555</v>
      </c>
      <c r="R25" s="55">
        <f>IF(P25="High",'All Inputs (Live)'!$D$24,'All Inputs (Live)'!$D$23)</f>
        <v>0.9</v>
      </c>
      <c r="S25" s="62">
        <f t="shared" si="8"/>
        <v>12449.75</v>
      </c>
      <c r="T25" t="s">
        <v>162</v>
      </c>
      <c r="U25" s="61">
        <f>IF(AND(A25="Electricity",T25="High"),'All Inputs (Live)'!$D$21,IF(AND(A25="Electricity",T25="Low"),'All Inputs (Live)'!$D$22,IF(AND(A25="Gas",T25="High"),'All Inputs (Live)'!$D$25,'All Inputs (Live)'!$D$26)))</f>
        <v>2.5</v>
      </c>
      <c r="V25" s="62">
        <f t="shared" si="0"/>
        <v>4979.8999999999996</v>
      </c>
      <c r="W25" s="71">
        <f t="shared" si="1"/>
        <v>10.450532782043709</v>
      </c>
      <c r="X25" t="s">
        <v>160</v>
      </c>
      <c r="Y25" s="58">
        <f>IF(X25="High",'All Inputs (Live)'!$D$31,'All Inputs (Live)'!$D$32)</f>
        <v>5913</v>
      </c>
      <c r="Z25" s="71">
        <f t="shared" si="2"/>
        <v>47.494929617060585</v>
      </c>
      <c r="AA25" s="71">
        <f t="shared" si="3"/>
        <v>57.945462399104294</v>
      </c>
    </row>
    <row r="26" spans="1:27" x14ac:dyDescent="0.45">
      <c r="A26" t="s">
        <v>260</v>
      </c>
      <c r="B26" t="s">
        <v>270</v>
      </c>
      <c r="C26">
        <f>'All Inputs (Live)'!$D$2</f>
        <v>10.119999999999999</v>
      </c>
      <c r="D26" s="55">
        <f>'All Inputs (Live)'!$D$15/'All Inputs (Live)'!$D$12</f>
        <v>0.88600118133490835</v>
      </c>
      <c r="E26" s="89">
        <f t="shared" si="4"/>
        <v>8.9663319551092719</v>
      </c>
      <c r="F26" s="54">
        <f>'All Inputs (Live)'!$D$3</f>
        <v>12.01</v>
      </c>
      <c r="G26" s="55">
        <v>1</v>
      </c>
      <c r="H26" s="89">
        <f t="shared" si="5"/>
        <v>12.01</v>
      </c>
      <c r="I26">
        <f>'All Inputs (Live)'!$D$4</f>
        <v>2.78</v>
      </c>
      <c r="J26" s="55">
        <v>1</v>
      </c>
      <c r="K26" s="89">
        <f t="shared" si="6"/>
        <v>2.78</v>
      </c>
      <c r="L26">
        <f>'All Inputs (Live)'!$D$5</f>
        <v>2.37</v>
      </c>
      <c r="M26" s="55">
        <v>1</v>
      </c>
      <c r="N26" s="88">
        <f t="shared" si="7"/>
        <v>2.37</v>
      </c>
      <c r="O26" s="54">
        <f t="shared" si="11"/>
        <v>26.126331955109276</v>
      </c>
      <c r="P26" t="s">
        <v>162</v>
      </c>
      <c r="Q26" s="62">
        <f>'All Inputs (Live)'!$D$20</f>
        <v>13833.055555555555</v>
      </c>
      <c r="R26" s="55">
        <f>IF(P26="High",'All Inputs (Live)'!$D$24,'All Inputs (Live)'!$D$23)</f>
        <v>0.9</v>
      </c>
      <c r="S26" s="62">
        <f t="shared" si="8"/>
        <v>12449.75</v>
      </c>
      <c r="T26" t="s">
        <v>162</v>
      </c>
      <c r="U26" s="61">
        <f>IF(AND(A26="Electricity",T26="High"),'All Inputs (Live)'!$D$21,IF(AND(A26="Electricity",T26="Low"),'All Inputs (Live)'!$D$22,IF(AND(A26="Gas",T26="High"),'All Inputs (Live)'!$D$25,'All Inputs (Live)'!$D$26)))</f>
        <v>2.5</v>
      </c>
      <c r="V26" s="62">
        <f t="shared" si="0"/>
        <v>4979.8999999999996</v>
      </c>
      <c r="W26" s="71">
        <f t="shared" si="1"/>
        <v>10.450532782043709</v>
      </c>
      <c r="X26" t="s">
        <v>162</v>
      </c>
      <c r="Y26" s="58">
        <f>IF(X26="High",'All Inputs (Live)'!$D$31,'All Inputs (Live)'!$D$32)</f>
        <v>1638</v>
      </c>
      <c r="Z26" s="71">
        <f t="shared" si="2"/>
        <v>13.156890700616477</v>
      </c>
      <c r="AA26" s="71">
        <f t="shared" si="3"/>
        <v>23.607423482660188</v>
      </c>
    </row>
    <row r="27" spans="1:27" x14ac:dyDescent="0.45">
      <c r="A27" t="s">
        <v>175</v>
      </c>
      <c r="B27" t="s">
        <v>261</v>
      </c>
      <c r="C27" s="54">
        <f>'All Inputs (Live)'!$D$7</f>
        <v>3.9908691715013291</v>
      </c>
      <c r="D27" s="55">
        <v>1</v>
      </c>
      <c r="E27" s="89">
        <f t="shared" si="4"/>
        <v>3.9908691715013291</v>
      </c>
      <c r="F27" s="54">
        <f>'All Inputs (Live)'!$D$8</f>
        <v>3.0744200303053368</v>
      </c>
      <c r="G27" s="55">
        <v>1</v>
      </c>
      <c r="H27" s="89">
        <f t="shared" si="5"/>
        <v>3.0744200303053368</v>
      </c>
      <c r="I27" s="54">
        <f>'All Inputs (Live)'!$D$9</f>
        <v>2.2968746172412664</v>
      </c>
      <c r="J27" s="55">
        <v>1</v>
      </c>
      <c r="K27" s="89">
        <f t="shared" si="6"/>
        <v>2.2968746172412664</v>
      </c>
      <c r="L27" s="54">
        <v>0</v>
      </c>
      <c r="M27" s="55">
        <v>1</v>
      </c>
      <c r="N27" s="88">
        <f t="shared" si="7"/>
        <v>0</v>
      </c>
      <c r="O27" s="54">
        <f>C27*D27+F27*G27+I27*J27+L27*M27</f>
        <v>9.3621638190479324</v>
      </c>
      <c r="P27" t="s">
        <v>160</v>
      </c>
      <c r="Q27" s="62">
        <f>'All Inputs (Live)'!$D$20</f>
        <v>13833.055555555555</v>
      </c>
      <c r="R27" s="55">
        <f>IF(P27="High",'All Inputs (Live)'!$D$24,'All Inputs (Live)'!$D$23)</f>
        <v>0.7</v>
      </c>
      <c r="S27" s="62">
        <f t="shared" si="8"/>
        <v>9683.1388888888869</v>
      </c>
      <c r="T27" t="s">
        <v>160</v>
      </c>
      <c r="U27" s="61">
        <f>IF(AND(A27="Electricity",T27="High"),'All Inputs (Live)'!$D$21,IF(AND(A27="Electricity",T27="Low"),'All Inputs (Live)'!$D$22,IF(AND(A27="Gas",T27="High"),'All Inputs (Live)'!$D$25,'All Inputs (Live)'!$D$26)))</f>
        <v>0.9</v>
      </c>
      <c r="V27" s="62">
        <f t="shared" ref="V27:V34" si="12">S27/U27</f>
        <v>10759.043209876541</v>
      </c>
      <c r="W27" s="71">
        <f t="shared" si="1"/>
        <v>10.402404243386592</v>
      </c>
      <c r="X27" t="s">
        <v>160</v>
      </c>
      <c r="Y27" s="58">
        <f>IF(X27="High",'All Inputs (Live)'!$D$27,'All Inputs (Live)'!$D$28)</f>
        <v>2026</v>
      </c>
      <c r="Z27" s="71">
        <f t="shared" si="2"/>
        <v>20.922967472094967</v>
      </c>
      <c r="AA27" s="71">
        <f t="shared" ref="AA27:AA34" si="13">Z27+W27</f>
        <v>31.325371715481559</v>
      </c>
    </row>
    <row r="28" spans="1:27" x14ac:dyDescent="0.45">
      <c r="A28" t="s">
        <v>175</v>
      </c>
      <c r="B28" t="s">
        <v>261</v>
      </c>
      <c r="C28" s="54">
        <f>'All Inputs (Live)'!$D$7</f>
        <v>3.9908691715013291</v>
      </c>
      <c r="D28" s="55">
        <v>1</v>
      </c>
      <c r="E28" s="89">
        <f t="shared" si="4"/>
        <v>3.9908691715013291</v>
      </c>
      <c r="F28" s="54">
        <f>'All Inputs (Live)'!$D$8</f>
        <v>3.0744200303053368</v>
      </c>
      <c r="G28" s="55">
        <v>1</v>
      </c>
      <c r="H28" s="89">
        <f t="shared" si="5"/>
        <v>3.0744200303053368</v>
      </c>
      <c r="I28" s="54">
        <f>'All Inputs (Live)'!$D$9</f>
        <v>2.2968746172412664</v>
      </c>
      <c r="J28" s="55">
        <v>1</v>
      </c>
      <c r="K28" s="89">
        <f t="shared" si="6"/>
        <v>2.2968746172412664</v>
      </c>
      <c r="L28" s="54">
        <v>0</v>
      </c>
      <c r="M28" s="55">
        <v>1</v>
      </c>
      <c r="N28" s="88">
        <f t="shared" si="7"/>
        <v>0</v>
      </c>
      <c r="O28" s="54">
        <f t="shared" ref="O28:O34" si="14">C28*D28+F28*G28+I28*J28+L28*M28</f>
        <v>9.3621638190479324</v>
      </c>
      <c r="P28" t="s">
        <v>160</v>
      </c>
      <c r="Q28" s="62">
        <f>'All Inputs (Live)'!$D$20</f>
        <v>13833.055555555555</v>
      </c>
      <c r="R28" s="55">
        <f>IF(P28="High",'All Inputs (Live)'!$D$24,'All Inputs (Live)'!$D$23)</f>
        <v>0.7</v>
      </c>
      <c r="S28" s="62">
        <f t="shared" si="8"/>
        <v>9683.1388888888869</v>
      </c>
      <c r="T28" t="s">
        <v>160</v>
      </c>
      <c r="U28" s="61">
        <f>IF(AND(A28="Electricity",T28="High"),'All Inputs (Live)'!$D$21,IF(AND(A28="Electricity",T28="Low"),'All Inputs (Live)'!$D$22,IF(AND(A28="Gas",T28="High"),'All Inputs (Live)'!$D$25,'All Inputs (Live)'!$D$26)))</f>
        <v>0.9</v>
      </c>
      <c r="V28" s="62">
        <f t="shared" si="12"/>
        <v>10759.043209876541</v>
      </c>
      <c r="W28" s="71">
        <f t="shared" si="1"/>
        <v>10.402404243386592</v>
      </c>
      <c r="X28" t="s">
        <v>162</v>
      </c>
      <c r="Y28" s="58">
        <f>IF(X28="High",'All Inputs (Live)'!$D$27,'All Inputs (Live)'!$D$28)</f>
        <v>857</v>
      </c>
      <c r="Z28" s="71">
        <f t="shared" si="2"/>
        <v>8.8504358951556696</v>
      </c>
      <c r="AA28" s="71">
        <f t="shared" si="13"/>
        <v>19.252840138542261</v>
      </c>
    </row>
    <row r="29" spans="1:27" x14ac:dyDescent="0.45">
      <c r="A29" t="s">
        <v>175</v>
      </c>
      <c r="B29" t="s">
        <v>261</v>
      </c>
      <c r="C29" s="54">
        <f>'All Inputs (Live)'!$D$7</f>
        <v>3.9908691715013291</v>
      </c>
      <c r="D29" s="55">
        <v>1</v>
      </c>
      <c r="E29" s="89">
        <f t="shared" si="4"/>
        <v>3.9908691715013291</v>
      </c>
      <c r="F29" s="54">
        <f>'All Inputs (Live)'!$D$8</f>
        <v>3.0744200303053368</v>
      </c>
      <c r="G29" s="55">
        <v>1</v>
      </c>
      <c r="H29" s="89">
        <f t="shared" si="5"/>
        <v>3.0744200303053368</v>
      </c>
      <c r="I29" s="54">
        <f>'All Inputs (Live)'!$D$9</f>
        <v>2.2968746172412664</v>
      </c>
      <c r="J29" s="55">
        <v>1</v>
      </c>
      <c r="K29" s="89">
        <f t="shared" si="6"/>
        <v>2.2968746172412664</v>
      </c>
      <c r="L29" s="54">
        <v>0</v>
      </c>
      <c r="M29" s="55">
        <v>1</v>
      </c>
      <c r="N29" s="88">
        <f t="shared" si="7"/>
        <v>0</v>
      </c>
      <c r="O29" s="54">
        <f t="shared" si="14"/>
        <v>9.3621638190479324</v>
      </c>
      <c r="P29" t="s">
        <v>160</v>
      </c>
      <c r="Q29" s="62">
        <f>'All Inputs (Live)'!$D$20</f>
        <v>13833.055555555555</v>
      </c>
      <c r="R29" s="55">
        <f>IF(P29="High",'All Inputs (Live)'!$D$24,'All Inputs (Live)'!$D$23)</f>
        <v>0.7</v>
      </c>
      <c r="S29" s="62">
        <f t="shared" si="8"/>
        <v>9683.1388888888869</v>
      </c>
      <c r="T29" t="s">
        <v>162</v>
      </c>
      <c r="U29" s="61">
        <f>IF(AND(A29="Electricity",T29="High"),'All Inputs (Live)'!$D$21,IF(AND(A29="Electricity",T29="Low"),'All Inputs (Live)'!$D$22,IF(AND(A29="Gas",T29="High"),'All Inputs (Live)'!$D$25,'All Inputs (Live)'!$D$26)))</f>
        <v>0.7</v>
      </c>
      <c r="V29" s="62">
        <f>S29/U29</f>
        <v>13833.055555555553</v>
      </c>
      <c r="W29" s="71">
        <f t="shared" si="1"/>
        <v>13.374519741497046</v>
      </c>
      <c r="X29" t="s">
        <v>160</v>
      </c>
      <c r="Y29" s="58">
        <f>IF(X29="High",'All Inputs (Live)'!$D$27,'All Inputs (Live)'!$D$28)</f>
        <v>2026</v>
      </c>
      <c r="Z29" s="71">
        <f t="shared" si="2"/>
        <v>20.922967472094967</v>
      </c>
      <c r="AA29" s="71">
        <f t="shared" si="13"/>
        <v>34.297487213592014</v>
      </c>
    </row>
    <row r="30" spans="1:27" x14ac:dyDescent="0.45">
      <c r="A30" t="s">
        <v>175</v>
      </c>
      <c r="B30" t="s">
        <v>261</v>
      </c>
      <c r="C30" s="54">
        <f>'All Inputs (Live)'!$D$7</f>
        <v>3.9908691715013291</v>
      </c>
      <c r="D30" s="55">
        <v>1</v>
      </c>
      <c r="E30" s="89">
        <f t="shared" si="4"/>
        <v>3.9908691715013291</v>
      </c>
      <c r="F30" s="54">
        <f>'All Inputs (Live)'!$D$8</f>
        <v>3.0744200303053368</v>
      </c>
      <c r="G30" s="55">
        <v>1</v>
      </c>
      <c r="H30" s="89">
        <f t="shared" si="5"/>
        <v>3.0744200303053368</v>
      </c>
      <c r="I30" s="54">
        <f>'All Inputs (Live)'!$D$9</f>
        <v>2.2968746172412664</v>
      </c>
      <c r="J30" s="55">
        <v>1</v>
      </c>
      <c r="K30" s="89">
        <f t="shared" si="6"/>
        <v>2.2968746172412664</v>
      </c>
      <c r="L30" s="54">
        <v>0</v>
      </c>
      <c r="M30" s="55">
        <v>1</v>
      </c>
      <c r="N30" s="88">
        <f t="shared" si="7"/>
        <v>0</v>
      </c>
      <c r="O30" s="54">
        <f t="shared" si="14"/>
        <v>9.3621638190479324</v>
      </c>
      <c r="P30" t="s">
        <v>160</v>
      </c>
      <c r="Q30" s="62">
        <f>'All Inputs (Live)'!$D$20</f>
        <v>13833.055555555555</v>
      </c>
      <c r="R30" s="55">
        <f>IF(P30="High",'All Inputs (Live)'!$D$24,'All Inputs (Live)'!$D$23)</f>
        <v>0.7</v>
      </c>
      <c r="S30" s="62">
        <f t="shared" si="8"/>
        <v>9683.1388888888869</v>
      </c>
      <c r="T30" t="s">
        <v>162</v>
      </c>
      <c r="U30" s="61">
        <f>IF(AND(A30="Electricity",T30="High"),'All Inputs (Live)'!$D$21,IF(AND(A30="Electricity",T30="Low"),'All Inputs (Live)'!$D$22,IF(AND(A30="Gas",T30="High"),'All Inputs (Live)'!$D$25,'All Inputs (Live)'!$D$26)))</f>
        <v>0.7</v>
      </c>
      <c r="V30" s="62">
        <f t="shared" si="12"/>
        <v>13833.055555555553</v>
      </c>
      <c r="W30" s="71">
        <f t="shared" si="1"/>
        <v>13.374519741497046</v>
      </c>
      <c r="X30" t="s">
        <v>162</v>
      </c>
      <c r="Y30" s="58">
        <f>IF(X30="High",'All Inputs (Live)'!$D$27,'All Inputs (Live)'!$D$28)</f>
        <v>857</v>
      </c>
      <c r="Z30" s="71">
        <f t="shared" si="2"/>
        <v>8.8504358951556696</v>
      </c>
      <c r="AA30" s="71">
        <f t="shared" si="13"/>
        <v>22.224955636652716</v>
      </c>
    </row>
    <row r="31" spans="1:27" x14ac:dyDescent="0.45">
      <c r="A31" t="s">
        <v>175</v>
      </c>
      <c r="B31" t="s">
        <v>261</v>
      </c>
      <c r="C31" s="54">
        <f>'All Inputs (Live)'!$D$7</f>
        <v>3.9908691715013291</v>
      </c>
      <c r="D31" s="55">
        <v>1</v>
      </c>
      <c r="E31" s="89">
        <f t="shared" si="4"/>
        <v>3.9908691715013291</v>
      </c>
      <c r="F31" s="54">
        <f>'All Inputs (Live)'!$D$8</f>
        <v>3.0744200303053368</v>
      </c>
      <c r="G31" s="55">
        <v>1</v>
      </c>
      <c r="H31" s="89">
        <f t="shared" si="5"/>
        <v>3.0744200303053368</v>
      </c>
      <c r="I31" s="54">
        <f>'All Inputs (Live)'!$D$9</f>
        <v>2.2968746172412664</v>
      </c>
      <c r="J31" s="55">
        <v>1</v>
      </c>
      <c r="K31" s="89">
        <f t="shared" si="6"/>
        <v>2.2968746172412664</v>
      </c>
      <c r="L31" s="54">
        <v>0</v>
      </c>
      <c r="M31" s="55">
        <v>1</v>
      </c>
      <c r="N31" s="88">
        <f t="shared" si="7"/>
        <v>0</v>
      </c>
      <c r="O31" s="54">
        <f t="shared" si="14"/>
        <v>9.3621638190479324</v>
      </c>
      <c r="P31" t="s">
        <v>162</v>
      </c>
      <c r="Q31" s="62">
        <f>'All Inputs (Live)'!$D$20</f>
        <v>13833.055555555555</v>
      </c>
      <c r="R31" s="55">
        <f>IF(P31="High",'All Inputs (Live)'!$D$24,'All Inputs (Live)'!$D$23)</f>
        <v>0.9</v>
      </c>
      <c r="S31" s="62">
        <f t="shared" si="8"/>
        <v>12449.75</v>
      </c>
      <c r="T31" t="s">
        <v>160</v>
      </c>
      <c r="U31" s="61">
        <f>IF(AND(A31="Electricity",T31="High"),'All Inputs (Live)'!$D$21,IF(AND(A31="Electricity",T31="Low"),'All Inputs (Live)'!$D$22,IF(AND(A31="Gas",T31="High"),'All Inputs (Live)'!$D$25,'All Inputs (Live)'!$D$26)))</f>
        <v>0.9</v>
      </c>
      <c r="V31" s="62">
        <f t="shared" si="12"/>
        <v>13833.055555555555</v>
      </c>
      <c r="W31" s="71">
        <f t="shared" si="1"/>
        <v>10.40240424338659</v>
      </c>
      <c r="X31" t="s">
        <v>160</v>
      </c>
      <c r="Y31" s="58">
        <f>IF(X31="High",'All Inputs (Live)'!$D$27,'All Inputs (Live)'!$D$28)</f>
        <v>2026</v>
      </c>
      <c r="Z31" s="71">
        <f t="shared" si="2"/>
        <v>16.273419144962752</v>
      </c>
      <c r="AA31" s="71">
        <f t="shared" si="13"/>
        <v>26.675823388349343</v>
      </c>
    </row>
    <row r="32" spans="1:27" x14ac:dyDescent="0.45">
      <c r="A32" t="s">
        <v>175</v>
      </c>
      <c r="B32" t="s">
        <v>261</v>
      </c>
      <c r="C32" s="54">
        <f>'All Inputs (Live)'!$D$7</f>
        <v>3.9908691715013291</v>
      </c>
      <c r="D32" s="55">
        <v>1</v>
      </c>
      <c r="E32" s="89">
        <f t="shared" si="4"/>
        <v>3.9908691715013291</v>
      </c>
      <c r="F32" s="54">
        <f>'All Inputs (Live)'!$D$8</f>
        <v>3.0744200303053368</v>
      </c>
      <c r="G32" s="55">
        <v>1</v>
      </c>
      <c r="H32" s="89">
        <f t="shared" si="5"/>
        <v>3.0744200303053368</v>
      </c>
      <c r="I32" s="54">
        <f>'All Inputs (Live)'!$D$9</f>
        <v>2.2968746172412664</v>
      </c>
      <c r="J32" s="55">
        <v>1</v>
      </c>
      <c r="K32" s="89">
        <f t="shared" si="6"/>
        <v>2.2968746172412664</v>
      </c>
      <c r="L32" s="54">
        <v>0</v>
      </c>
      <c r="M32" s="55">
        <v>1</v>
      </c>
      <c r="N32" s="88">
        <f t="shared" si="7"/>
        <v>0</v>
      </c>
      <c r="O32" s="54">
        <f t="shared" si="14"/>
        <v>9.3621638190479324</v>
      </c>
      <c r="P32" t="s">
        <v>162</v>
      </c>
      <c r="Q32" s="62">
        <f>'All Inputs (Live)'!$D$20</f>
        <v>13833.055555555555</v>
      </c>
      <c r="R32" s="55">
        <f>IF(P32="High",'All Inputs (Live)'!$D$24,'All Inputs (Live)'!$D$23)</f>
        <v>0.9</v>
      </c>
      <c r="S32" s="62">
        <f t="shared" si="8"/>
        <v>12449.75</v>
      </c>
      <c r="T32" t="s">
        <v>160</v>
      </c>
      <c r="U32" s="61">
        <f>IF(AND(A32="Electricity",T32="High"),'All Inputs (Live)'!$D$21,IF(AND(A32="Electricity",T32="Low"),'All Inputs (Live)'!$D$22,IF(AND(A32="Gas",T32="High"),'All Inputs (Live)'!$D$25,'All Inputs (Live)'!$D$26)))</f>
        <v>0.9</v>
      </c>
      <c r="V32" s="62">
        <f t="shared" si="12"/>
        <v>13833.055555555555</v>
      </c>
      <c r="W32" s="71">
        <f t="shared" si="1"/>
        <v>10.40240424338659</v>
      </c>
      <c r="X32" t="s">
        <v>162</v>
      </c>
      <c r="Y32" s="58">
        <f>IF(X32="High",'All Inputs (Live)'!$D$27,'All Inputs (Live)'!$D$28)</f>
        <v>857</v>
      </c>
      <c r="Z32" s="71">
        <f t="shared" si="2"/>
        <v>6.883672362898853</v>
      </c>
      <c r="AA32" s="71">
        <f t="shared" si="13"/>
        <v>17.286076606285441</v>
      </c>
    </row>
    <row r="33" spans="1:27" x14ac:dyDescent="0.45">
      <c r="A33" t="s">
        <v>175</v>
      </c>
      <c r="B33" t="s">
        <v>261</v>
      </c>
      <c r="C33" s="54">
        <f>'All Inputs (Live)'!$D$7</f>
        <v>3.9908691715013291</v>
      </c>
      <c r="D33" s="55">
        <v>1</v>
      </c>
      <c r="E33" s="89">
        <f t="shared" si="4"/>
        <v>3.9908691715013291</v>
      </c>
      <c r="F33" s="54">
        <f>'All Inputs (Live)'!$D$8</f>
        <v>3.0744200303053368</v>
      </c>
      <c r="G33" s="55">
        <v>1</v>
      </c>
      <c r="H33" s="89">
        <f t="shared" si="5"/>
        <v>3.0744200303053368</v>
      </c>
      <c r="I33" s="54">
        <f>'All Inputs (Live)'!$D$9</f>
        <v>2.2968746172412664</v>
      </c>
      <c r="J33" s="55">
        <v>1</v>
      </c>
      <c r="K33" s="89">
        <f t="shared" si="6"/>
        <v>2.2968746172412664</v>
      </c>
      <c r="L33" s="54">
        <v>0</v>
      </c>
      <c r="M33" s="55">
        <v>1</v>
      </c>
      <c r="N33" s="88">
        <f t="shared" si="7"/>
        <v>0</v>
      </c>
      <c r="O33" s="54">
        <f t="shared" si="14"/>
        <v>9.3621638190479324</v>
      </c>
      <c r="P33" t="s">
        <v>162</v>
      </c>
      <c r="Q33" s="62">
        <f>'All Inputs (Live)'!$D$20</f>
        <v>13833.055555555555</v>
      </c>
      <c r="R33" s="55">
        <f>IF(P33="High",'All Inputs (Live)'!$D$24,'All Inputs (Live)'!$D$23)</f>
        <v>0.9</v>
      </c>
      <c r="S33" s="62">
        <f t="shared" si="8"/>
        <v>12449.75</v>
      </c>
      <c r="T33" t="s">
        <v>162</v>
      </c>
      <c r="U33" s="61">
        <f>IF(AND(A33="Electricity",T33="High"),'All Inputs (Live)'!$D$21,IF(AND(A33="Electricity",T33="Low"),'All Inputs (Live)'!$D$22,IF(AND(A33="Gas",T33="High"),'All Inputs (Live)'!$D$25,'All Inputs (Live)'!$D$26)))</f>
        <v>0.7</v>
      </c>
      <c r="V33" s="62">
        <f t="shared" si="12"/>
        <v>17785.357142857145</v>
      </c>
      <c r="W33" s="71">
        <f t="shared" si="1"/>
        <v>13.374519741497048</v>
      </c>
      <c r="X33" t="s">
        <v>160</v>
      </c>
      <c r="Y33" s="58">
        <f>IF(X33="High",'All Inputs (Live)'!$D$27,'All Inputs (Live)'!$D$28)</f>
        <v>2026</v>
      </c>
      <c r="Z33" s="71">
        <f t="shared" si="2"/>
        <v>16.273419144962752</v>
      </c>
      <c r="AA33" s="71">
        <f t="shared" si="13"/>
        <v>29.647938886459798</v>
      </c>
    </row>
    <row r="34" spans="1:27" x14ac:dyDescent="0.45">
      <c r="A34" t="s">
        <v>175</v>
      </c>
      <c r="B34" t="s">
        <v>261</v>
      </c>
      <c r="C34" s="54">
        <f>'All Inputs (Live)'!$D$7</f>
        <v>3.9908691715013291</v>
      </c>
      <c r="D34" s="55">
        <v>1</v>
      </c>
      <c r="E34" s="89">
        <f t="shared" si="4"/>
        <v>3.9908691715013291</v>
      </c>
      <c r="F34" s="54">
        <f>'All Inputs (Live)'!$D$8</f>
        <v>3.0744200303053368</v>
      </c>
      <c r="G34" s="55">
        <v>1</v>
      </c>
      <c r="H34" s="89">
        <f t="shared" si="5"/>
        <v>3.0744200303053368</v>
      </c>
      <c r="I34" s="54">
        <f>'All Inputs (Live)'!$D$9</f>
        <v>2.2968746172412664</v>
      </c>
      <c r="J34" s="55">
        <v>1</v>
      </c>
      <c r="K34" s="89">
        <f t="shared" si="6"/>
        <v>2.2968746172412664</v>
      </c>
      <c r="L34" s="54">
        <v>0</v>
      </c>
      <c r="M34" s="55">
        <v>1</v>
      </c>
      <c r="N34" s="88">
        <f t="shared" si="7"/>
        <v>0</v>
      </c>
      <c r="O34" s="54">
        <f t="shared" si="14"/>
        <v>9.3621638190479324</v>
      </c>
      <c r="P34" t="s">
        <v>162</v>
      </c>
      <c r="Q34" s="62">
        <f>'All Inputs (Live)'!$D$20</f>
        <v>13833.055555555555</v>
      </c>
      <c r="R34" s="55">
        <f>IF(P34="High",'All Inputs (Live)'!$D$24,'All Inputs (Live)'!$D$23)</f>
        <v>0.9</v>
      </c>
      <c r="S34" s="62">
        <f t="shared" si="8"/>
        <v>12449.75</v>
      </c>
      <c r="T34" t="s">
        <v>162</v>
      </c>
      <c r="U34" s="61">
        <f>IF(AND(A34="Electricity",T34="High"),'All Inputs (Live)'!$D$21,IF(AND(A34="Electricity",T34="Low"),'All Inputs (Live)'!$D$22,IF(AND(A34="Gas",T34="High"),'All Inputs (Live)'!$D$25,'All Inputs (Live)'!$D$26)))</f>
        <v>0.7</v>
      </c>
      <c r="V34" s="62">
        <f t="shared" si="12"/>
        <v>17785.357142857145</v>
      </c>
      <c r="W34" s="71">
        <f t="shared" si="1"/>
        <v>13.374519741497048</v>
      </c>
      <c r="X34" t="s">
        <v>162</v>
      </c>
      <c r="Y34" s="58">
        <f>IF(X34="High",'All Inputs (Live)'!$D$27,'All Inputs (Live)'!$D$28)</f>
        <v>857</v>
      </c>
      <c r="Z34" s="71">
        <f t="shared" si="2"/>
        <v>6.883672362898853</v>
      </c>
      <c r="AA34" s="71">
        <f t="shared" si="13"/>
        <v>20.258192104395903</v>
      </c>
    </row>
    <row r="35" spans="1:27" x14ac:dyDescent="0.45">
      <c r="A35" t="s">
        <v>175</v>
      </c>
      <c r="B35" t="s">
        <v>269</v>
      </c>
      <c r="C35" s="54">
        <f>'All Inputs (Live)'!$D$7</f>
        <v>3.9908691715013291</v>
      </c>
      <c r="D35" s="55">
        <f>'All Inputs (Live)'!$D$17/'All Inputs (Live)'!$D$13</f>
        <v>4.9527374824520356</v>
      </c>
      <c r="E35" s="89">
        <f t="shared" si="4"/>
        <v>19.765727333256933</v>
      </c>
      <c r="F35" s="54">
        <f>'All Inputs (Live)'!$D$8</f>
        <v>3.0744200303053368</v>
      </c>
      <c r="G35" s="55">
        <f>'All Inputs (Live)'!$D$18</f>
        <v>1.6754669385810574</v>
      </c>
      <c r="H35" s="89">
        <f t="shared" si="5"/>
        <v>5.1510891160879648</v>
      </c>
      <c r="I35" s="54">
        <f>'All Inputs (Live)'!$D$9</f>
        <v>2.2968746172412664</v>
      </c>
      <c r="J35" s="55">
        <v>1</v>
      </c>
      <c r="K35" s="89">
        <f t="shared" si="6"/>
        <v>2.2968746172412664</v>
      </c>
      <c r="L35" s="54">
        <v>0</v>
      </c>
      <c r="M35" s="55">
        <v>1</v>
      </c>
      <c r="N35" s="88">
        <f t="shared" si="7"/>
        <v>0</v>
      </c>
      <c r="O35" s="54">
        <f>C35*D35+F35*G35+I35*J35+L35*M35</f>
        <v>27.213691066586165</v>
      </c>
      <c r="P35" t="s">
        <v>160</v>
      </c>
      <c r="Q35" s="62">
        <f>'All Inputs (Live)'!$D$20</f>
        <v>13833.055555555555</v>
      </c>
      <c r="R35" s="55">
        <f>IF(P35="High",'All Inputs (Live)'!$D$24,'All Inputs (Live)'!$D$23)</f>
        <v>0.7</v>
      </c>
      <c r="S35" s="62">
        <f t="shared" si="8"/>
        <v>9683.1388888888869</v>
      </c>
      <c r="T35" t="s">
        <v>160</v>
      </c>
      <c r="U35" s="61">
        <f>IF(AND(A35="Electricity",T35="High"),'All Inputs (Live)'!$D$21,IF(AND(A35="Electricity",T35="Low"),'All Inputs (Live)'!$D$22,IF(AND(A35="Gas",T35="High"),'All Inputs (Live)'!$D$25,'All Inputs (Live)'!$D$26)))</f>
        <v>0.9</v>
      </c>
      <c r="V35" s="62">
        <f t="shared" ref="V35:V50" si="15">S35/U35</f>
        <v>10759.043209876541</v>
      </c>
      <c r="W35" s="71">
        <f t="shared" si="1"/>
        <v>30.237434518429076</v>
      </c>
      <c r="X35" t="s">
        <v>160</v>
      </c>
      <c r="Y35" s="58">
        <f>IF(X35="High",'All Inputs (Live)'!$D$29,'All Inputs (Live)'!$D$30)</f>
        <v>2192</v>
      </c>
      <c r="Z35" s="71">
        <f t="shared" si="2"/>
        <v>22.637287610479849</v>
      </c>
      <c r="AA35" s="71">
        <f t="shared" ref="AA35:AA50" si="16">Z35+W35</f>
        <v>52.874722128908928</v>
      </c>
    </row>
    <row r="36" spans="1:27" x14ac:dyDescent="0.45">
      <c r="A36" t="s">
        <v>175</v>
      </c>
      <c r="B36" t="s">
        <v>269</v>
      </c>
      <c r="C36" s="54">
        <f>'All Inputs (Live)'!$D$7</f>
        <v>3.9908691715013291</v>
      </c>
      <c r="D36" s="55">
        <f>'All Inputs (Live)'!$D$17/'All Inputs (Live)'!$D$13</f>
        <v>4.9527374824520356</v>
      </c>
      <c r="E36" s="89">
        <f t="shared" si="4"/>
        <v>19.765727333256933</v>
      </c>
      <c r="F36" s="54">
        <f>'All Inputs (Live)'!$D$8</f>
        <v>3.0744200303053368</v>
      </c>
      <c r="G36" s="55">
        <f>'All Inputs (Live)'!$D$18</f>
        <v>1.6754669385810574</v>
      </c>
      <c r="H36" s="89">
        <f t="shared" si="5"/>
        <v>5.1510891160879648</v>
      </c>
      <c r="I36" s="54">
        <f>'All Inputs (Live)'!$D$9</f>
        <v>2.2968746172412664</v>
      </c>
      <c r="J36" s="55">
        <v>1</v>
      </c>
      <c r="K36" s="89">
        <f t="shared" si="6"/>
        <v>2.2968746172412664</v>
      </c>
      <c r="L36" s="54">
        <v>0</v>
      </c>
      <c r="M36" s="55">
        <v>1</v>
      </c>
      <c r="N36" s="88">
        <f t="shared" si="7"/>
        <v>0</v>
      </c>
      <c r="O36" s="54">
        <f t="shared" ref="O36:O42" si="17">C36*D36+F36*G36+I36*J36+L36*M36</f>
        <v>27.213691066586165</v>
      </c>
      <c r="P36" t="s">
        <v>160</v>
      </c>
      <c r="Q36" s="62">
        <f>'All Inputs (Live)'!$D$20</f>
        <v>13833.055555555555</v>
      </c>
      <c r="R36" s="55">
        <f>IF(P36="High",'All Inputs (Live)'!$D$24,'All Inputs (Live)'!$D$23)</f>
        <v>0.7</v>
      </c>
      <c r="S36" s="62">
        <f t="shared" si="8"/>
        <v>9683.1388888888869</v>
      </c>
      <c r="T36" t="s">
        <v>160</v>
      </c>
      <c r="U36" s="61">
        <f>IF(AND(A36="Electricity",T36="High"),'All Inputs (Live)'!$D$21,IF(AND(A36="Electricity",T36="Low"),'All Inputs (Live)'!$D$22,IF(AND(A36="Gas",T36="High"),'All Inputs (Live)'!$D$25,'All Inputs (Live)'!$D$26)))</f>
        <v>0.9</v>
      </c>
      <c r="V36" s="62">
        <f t="shared" si="15"/>
        <v>10759.043209876541</v>
      </c>
      <c r="W36" s="71">
        <f t="shared" si="1"/>
        <v>30.237434518429076</v>
      </c>
      <c r="X36" t="s">
        <v>162</v>
      </c>
      <c r="Y36" s="58">
        <f>IF(X36="High",'All Inputs (Live)'!$D$29,'All Inputs (Live)'!$D$30)</f>
        <v>1011</v>
      </c>
      <c r="Z36" s="71">
        <f t="shared" si="2"/>
        <v>10.440829276548872</v>
      </c>
      <c r="AA36" s="71">
        <f t="shared" si="16"/>
        <v>40.678263794977951</v>
      </c>
    </row>
    <row r="37" spans="1:27" x14ac:dyDescent="0.45">
      <c r="A37" t="s">
        <v>175</v>
      </c>
      <c r="B37" t="s">
        <v>269</v>
      </c>
      <c r="C37" s="54">
        <f>'All Inputs (Live)'!$D$7</f>
        <v>3.9908691715013291</v>
      </c>
      <c r="D37" s="55">
        <f>'All Inputs (Live)'!$D$17/'All Inputs (Live)'!$D$13</f>
        <v>4.9527374824520356</v>
      </c>
      <c r="E37" s="89">
        <f t="shared" si="4"/>
        <v>19.765727333256933</v>
      </c>
      <c r="F37" s="54">
        <f>'All Inputs (Live)'!$D$8</f>
        <v>3.0744200303053368</v>
      </c>
      <c r="G37" s="55">
        <f>'All Inputs (Live)'!$D$18</f>
        <v>1.6754669385810574</v>
      </c>
      <c r="H37" s="89">
        <f t="shared" si="5"/>
        <v>5.1510891160879648</v>
      </c>
      <c r="I37" s="54">
        <f>'All Inputs (Live)'!$D$9</f>
        <v>2.2968746172412664</v>
      </c>
      <c r="J37" s="55">
        <v>1</v>
      </c>
      <c r="K37" s="89">
        <f t="shared" si="6"/>
        <v>2.2968746172412664</v>
      </c>
      <c r="L37" s="54">
        <v>0</v>
      </c>
      <c r="M37" s="55">
        <v>1</v>
      </c>
      <c r="N37" s="88">
        <f t="shared" si="7"/>
        <v>0</v>
      </c>
      <c r="O37" s="54">
        <f t="shared" si="17"/>
        <v>27.213691066586165</v>
      </c>
      <c r="P37" t="s">
        <v>160</v>
      </c>
      <c r="Q37" s="62">
        <f>'All Inputs (Live)'!$D$20</f>
        <v>13833.055555555555</v>
      </c>
      <c r="R37" s="55">
        <f>IF(P37="High",'All Inputs (Live)'!$D$24,'All Inputs (Live)'!$D$23)</f>
        <v>0.7</v>
      </c>
      <c r="S37" s="62">
        <f t="shared" si="8"/>
        <v>9683.1388888888869</v>
      </c>
      <c r="T37" t="s">
        <v>162</v>
      </c>
      <c r="U37" s="61">
        <f>IF(AND(A37="Electricity",T37="High"),'All Inputs (Live)'!$D$21,IF(AND(A37="Electricity",T37="Low"),'All Inputs (Live)'!$D$22,IF(AND(A37="Gas",T37="High"),'All Inputs (Live)'!$D$25,'All Inputs (Live)'!$D$26)))</f>
        <v>0.7</v>
      </c>
      <c r="V37" s="62">
        <f t="shared" si="15"/>
        <v>13833.055555555553</v>
      </c>
      <c r="W37" s="71">
        <f t="shared" si="1"/>
        <v>38.876701523694521</v>
      </c>
      <c r="X37" t="s">
        <v>160</v>
      </c>
      <c r="Y37" s="58">
        <f>IF(X37="High",'All Inputs (Live)'!$D$29,'All Inputs (Live)'!$D$30)</f>
        <v>2192</v>
      </c>
      <c r="Z37" s="71">
        <f t="shared" si="2"/>
        <v>22.637287610479849</v>
      </c>
      <c r="AA37" s="71">
        <f t="shared" si="16"/>
        <v>61.513989134174366</v>
      </c>
    </row>
    <row r="38" spans="1:27" x14ac:dyDescent="0.45">
      <c r="A38" t="s">
        <v>175</v>
      </c>
      <c r="B38" t="s">
        <v>269</v>
      </c>
      <c r="C38" s="54">
        <f>'All Inputs (Live)'!$D$7</f>
        <v>3.9908691715013291</v>
      </c>
      <c r="D38" s="55">
        <f>'All Inputs (Live)'!$D$17/'All Inputs (Live)'!$D$13</f>
        <v>4.9527374824520356</v>
      </c>
      <c r="E38" s="89">
        <f t="shared" si="4"/>
        <v>19.765727333256933</v>
      </c>
      <c r="F38" s="54">
        <f>'All Inputs (Live)'!$D$8</f>
        <v>3.0744200303053368</v>
      </c>
      <c r="G38" s="55">
        <f>'All Inputs (Live)'!$D$18</f>
        <v>1.6754669385810574</v>
      </c>
      <c r="H38" s="89">
        <f t="shared" si="5"/>
        <v>5.1510891160879648</v>
      </c>
      <c r="I38" s="54">
        <f>'All Inputs (Live)'!$D$9</f>
        <v>2.2968746172412664</v>
      </c>
      <c r="J38" s="55">
        <v>1</v>
      </c>
      <c r="K38" s="89">
        <f t="shared" si="6"/>
        <v>2.2968746172412664</v>
      </c>
      <c r="L38" s="54">
        <v>0</v>
      </c>
      <c r="M38" s="55">
        <v>1</v>
      </c>
      <c r="N38" s="88">
        <f t="shared" si="7"/>
        <v>0</v>
      </c>
      <c r="O38" s="54">
        <f t="shared" si="17"/>
        <v>27.213691066586165</v>
      </c>
      <c r="P38" t="s">
        <v>160</v>
      </c>
      <c r="Q38" s="62">
        <f>'All Inputs (Live)'!$D$20</f>
        <v>13833.055555555555</v>
      </c>
      <c r="R38" s="55">
        <f>IF(P38="High",'All Inputs (Live)'!$D$24,'All Inputs (Live)'!$D$23)</f>
        <v>0.7</v>
      </c>
      <c r="S38" s="62">
        <f t="shared" si="8"/>
        <v>9683.1388888888869</v>
      </c>
      <c r="T38" t="s">
        <v>162</v>
      </c>
      <c r="U38" s="61">
        <f>IF(AND(A38="Electricity",T38="High"),'All Inputs (Live)'!$D$21,IF(AND(A38="Electricity",T38="Low"),'All Inputs (Live)'!$D$22,IF(AND(A38="Gas",T38="High"),'All Inputs (Live)'!$D$25,'All Inputs (Live)'!$D$26)))</f>
        <v>0.7</v>
      </c>
      <c r="V38" s="62">
        <f t="shared" si="15"/>
        <v>13833.055555555553</v>
      </c>
      <c r="W38" s="71">
        <f t="shared" si="1"/>
        <v>38.876701523694521</v>
      </c>
      <c r="X38" t="s">
        <v>162</v>
      </c>
      <c r="Y38" s="58">
        <f>IF(X38="High",'All Inputs (Live)'!$D$29,'All Inputs (Live)'!$D$30)</f>
        <v>1011</v>
      </c>
      <c r="Z38" s="71">
        <f t="shared" si="2"/>
        <v>10.440829276548872</v>
      </c>
      <c r="AA38" s="71">
        <f t="shared" si="16"/>
        <v>49.317530800243389</v>
      </c>
    </row>
    <row r="39" spans="1:27" x14ac:dyDescent="0.45">
      <c r="A39" t="s">
        <v>175</v>
      </c>
      <c r="B39" t="s">
        <v>269</v>
      </c>
      <c r="C39" s="54">
        <f>'All Inputs (Live)'!$D$7</f>
        <v>3.9908691715013291</v>
      </c>
      <c r="D39" s="55">
        <f>'All Inputs (Live)'!$D$17/'All Inputs (Live)'!$D$13</f>
        <v>4.9527374824520356</v>
      </c>
      <c r="E39" s="89">
        <f t="shared" si="4"/>
        <v>19.765727333256933</v>
      </c>
      <c r="F39" s="54">
        <f>'All Inputs (Live)'!$D$8</f>
        <v>3.0744200303053368</v>
      </c>
      <c r="G39" s="55">
        <f>'All Inputs (Live)'!$D$18</f>
        <v>1.6754669385810574</v>
      </c>
      <c r="H39" s="89">
        <f t="shared" si="5"/>
        <v>5.1510891160879648</v>
      </c>
      <c r="I39" s="54">
        <f>'All Inputs (Live)'!$D$9</f>
        <v>2.2968746172412664</v>
      </c>
      <c r="J39" s="55">
        <v>1</v>
      </c>
      <c r="K39" s="89">
        <f t="shared" si="6"/>
        <v>2.2968746172412664</v>
      </c>
      <c r="L39" s="54">
        <v>0</v>
      </c>
      <c r="M39" s="55">
        <v>1</v>
      </c>
      <c r="N39" s="88">
        <f t="shared" si="7"/>
        <v>0</v>
      </c>
      <c r="O39" s="54">
        <f t="shared" si="17"/>
        <v>27.213691066586165</v>
      </c>
      <c r="P39" t="s">
        <v>162</v>
      </c>
      <c r="Q39" s="62">
        <f>'All Inputs (Live)'!$D$20</f>
        <v>13833.055555555555</v>
      </c>
      <c r="R39" s="55">
        <f>IF(P39="High",'All Inputs (Live)'!$D$24,'All Inputs (Live)'!$D$23)</f>
        <v>0.9</v>
      </c>
      <c r="S39" s="62">
        <f t="shared" si="8"/>
        <v>12449.75</v>
      </c>
      <c r="T39" t="s">
        <v>160</v>
      </c>
      <c r="U39" s="61">
        <f>IF(AND(A39="Electricity",T39="High"),'All Inputs (Live)'!$D$21,IF(AND(A39="Electricity",T39="Low"),'All Inputs (Live)'!$D$22,IF(AND(A39="Gas",T39="High"),'All Inputs (Live)'!$D$25,'All Inputs (Live)'!$D$26)))</f>
        <v>0.9</v>
      </c>
      <c r="V39" s="62">
        <f t="shared" si="15"/>
        <v>13833.055555555555</v>
      </c>
      <c r="W39" s="71">
        <f t="shared" si="1"/>
        <v>30.237434518429072</v>
      </c>
      <c r="X39" t="s">
        <v>160</v>
      </c>
      <c r="Y39" s="58">
        <f>IF(X39="High",'All Inputs (Live)'!$D$29,'All Inputs (Live)'!$D$30)</f>
        <v>2192</v>
      </c>
      <c r="Z39" s="71">
        <f t="shared" si="2"/>
        <v>17.606779252595434</v>
      </c>
      <c r="AA39" s="71">
        <f t="shared" si="16"/>
        <v>47.844213771024506</v>
      </c>
    </row>
    <row r="40" spans="1:27" x14ac:dyDescent="0.45">
      <c r="A40" t="s">
        <v>175</v>
      </c>
      <c r="B40" t="s">
        <v>269</v>
      </c>
      <c r="C40" s="54">
        <f>'All Inputs (Live)'!$D$7</f>
        <v>3.9908691715013291</v>
      </c>
      <c r="D40" s="55">
        <f>'All Inputs (Live)'!$D$17/'All Inputs (Live)'!$D$13</f>
        <v>4.9527374824520356</v>
      </c>
      <c r="E40" s="89">
        <f t="shared" si="4"/>
        <v>19.765727333256933</v>
      </c>
      <c r="F40" s="54">
        <f>'All Inputs (Live)'!$D$8</f>
        <v>3.0744200303053368</v>
      </c>
      <c r="G40" s="55">
        <f>'All Inputs (Live)'!$D$18</f>
        <v>1.6754669385810574</v>
      </c>
      <c r="H40" s="89">
        <f t="shared" si="5"/>
        <v>5.1510891160879648</v>
      </c>
      <c r="I40" s="54">
        <f>'All Inputs (Live)'!$D$9</f>
        <v>2.2968746172412664</v>
      </c>
      <c r="J40" s="55">
        <v>1</v>
      </c>
      <c r="K40" s="89">
        <f t="shared" si="6"/>
        <v>2.2968746172412664</v>
      </c>
      <c r="L40" s="54">
        <v>0</v>
      </c>
      <c r="M40" s="55">
        <v>1</v>
      </c>
      <c r="N40" s="88">
        <f t="shared" si="7"/>
        <v>0</v>
      </c>
      <c r="O40" s="54">
        <f t="shared" si="17"/>
        <v>27.213691066586165</v>
      </c>
      <c r="P40" t="s">
        <v>162</v>
      </c>
      <c r="Q40" s="62">
        <f>'All Inputs (Live)'!$D$20</f>
        <v>13833.055555555555</v>
      </c>
      <c r="R40" s="55">
        <f>IF(P40="High",'All Inputs (Live)'!$D$24,'All Inputs (Live)'!$D$23)</f>
        <v>0.9</v>
      </c>
      <c r="S40" s="62">
        <f t="shared" si="8"/>
        <v>12449.75</v>
      </c>
      <c r="T40" t="s">
        <v>160</v>
      </c>
      <c r="U40" s="61">
        <f>IF(AND(A40="Electricity",T40="High"),'All Inputs (Live)'!$D$21,IF(AND(A40="Electricity",T40="Low"),'All Inputs (Live)'!$D$22,IF(AND(A40="Gas",T40="High"),'All Inputs (Live)'!$D$25,'All Inputs (Live)'!$D$26)))</f>
        <v>0.9</v>
      </c>
      <c r="V40" s="62">
        <f t="shared" si="15"/>
        <v>13833.055555555555</v>
      </c>
      <c r="W40" s="71">
        <f t="shared" si="1"/>
        <v>30.237434518429072</v>
      </c>
      <c r="X40" t="s">
        <v>162</v>
      </c>
      <c r="Y40" s="58">
        <f>IF(X40="High",'All Inputs (Live)'!$D$29,'All Inputs (Live)'!$D$30)</f>
        <v>1011</v>
      </c>
      <c r="Z40" s="71">
        <f t="shared" si="2"/>
        <v>8.1206449928713429</v>
      </c>
      <c r="AA40" s="71">
        <f t="shared" si="16"/>
        <v>38.358079511300417</v>
      </c>
    </row>
    <row r="41" spans="1:27" x14ac:dyDescent="0.45">
      <c r="A41" t="s">
        <v>175</v>
      </c>
      <c r="B41" t="s">
        <v>269</v>
      </c>
      <c r="C41" s="54">
        <f>'All Inputs (Live)'!$D$7</f>
        <v>3.9908691715013291</v>
      </c>
      <c r="D41" s="55">
        <f>'All Inputs (Live)'!$D$17/'All Inputs (Live)'!$D$13</f>
        <v>4.9527374824520356</v>
      </c>
      <c r="E41" s="89">
        <f t="shared" si="4"/>
        <v>19.765727333256933</v>
      </c>
      <c r="F41" s="54">
        <f>'All Inputs (Live)'!$D$8</f>
        <v>3.0744200303053368</v>
      </c>
      <c r="G41" s="55">
        <f>'All Inputs (Live)'!$D$18</f>
        <v>1.6754669385810574</v>
      </c>
      <c r="H41" s="89">
        <f t="shared" si="5"/>
        <v>5.1510891160879648</v>
      </c>
      <c r="I41" s="54">
        <f>'All Inputs (Live)'!$D$9</f>
        <v>2.2968746172412664</v>
      </c>
      <c r="J41" s="55">
        <v>1</v>
      </c>
      <c r="K41" s="89">
        <f t="shared" si="6"/>
        <v>2.2968746172412664</v>
      </c>
      <c r="L41" s="54">
        <v>0</v>
      </c>
      <c r="M41" s="55">
        <v>1</v>
      </c>
      <c r="N41" s="88">
        <f t="shared" si="7"/>
        <v>0</v>
      </c>
      <c r="O41" s="54">
        <f t="shared" si="17"/>
        <v>27.213691066586165</v>
      </c>
      <c r="P41" t="s">
        <v>162</v>
      </c>
      <c r="Q41" s="62">
        <f>'All Inputs (Live)'!$D$20</f>
        <v>13833.055555555555</v>
      </c>
      <c r="R41" s="55">
        <f>IF(P41="High",'All Inputs (Live)'!$D$24,'All Inputs (Live)'!$D$23)</f>
        <v>0.9</v>
      </c>
      <c r="S41" s="62">
        <f t="shared" si="8"/>
        <v>12449.75</v>
      </c>
      <c r="T41" t="s">
        <v>162</v>
      </c>
      <c r="U41" s="61">
        <f>IF(AND(A41="Electricity",T41="High"),'All Inputs (Live)'!$D$21,IF(AND(A41="Electricity",T41="Low"),'All Inputs (Live)'!$D$22,IF(AND(A41="Gas",T41="High"),'All Inputs (Live)'!$D$25,'All Inputs (Live)'!$D$26)))</f>
        <v>0.7</v>
      </c>
      <c r="V41" s="62">
        <f t="shared" si="15"/>
        <v>17785.357142857145</v>
      </c>
      <c r="W41" s="71">
        <f t="shared" si="1"/>
        <v>38.876701523694528</v>
      </c>
      <c r="X41" t="s">
        <v>160</v>
      </c>
      <c r="Y41" s="58">
        <f>IF(X41="High",'All Inputs (Live)'!$D$29,'All Inputs (Live)'!$D$30)</f>
        <v>2192</v>
      </c>
      <c r="Z41" s="71">
        <f t="shared" si="2"/>
        <v>17.606779252595434</v>
      </c>
      <c r="AA41" s="71">
        <f t="shared" si="16"/>
        <v>56.483480776289966</v>
      </c>
    </row>
    <row r="42" spans="1:27" x14ac:dyDescent="0.45">
      <c r="A42" t="s">
        <v>175</v>
      </c>
      <c r="B42" t="s">
        <v>269</v>
      </c>
      <c r="C42" s="54">
        <f>'All Inputs (Live)'!$D$7</f>
        <v>3.9908691715013291</v>
      </c>
      <c r="D42" s="55">
        <f>'All Inputs (Live)'!$D$17/'All Inputs (Live)'!$D$13</f>
        <v>4.9527374824520356</v>
      </c>
      <c r="E42" s="89">
        <f t="shared" si="4"/>
        <v>19.765727333256933</v>
      </c>
      <c r="F42" s="54">
        <f>'All Inputs (Live)'!$D$8</f>
        <v>3.0744200303053368</v>
      </c>
      <c r="G42" s="55">
        <f>'All Inputs (Live)'!$D$18</f>
        <v>1.6754669385810574</v>
      </c>
      <c r="H42" s="89">
        <f t="shared" si="5"/>
        <v>5.1510891160879648</v>
      </c>
      <c r="I42" s="54">
        <f>'All Inputs (Live)'!$D$9</f>
        <v>2.2968746172412664</v>
      </c>
      <c r="J42" s="55">
        <v>1</v>
      </c>
      <c r="K42" s="89">
        <f t="shared" si="6"/>
        <v>2.2968746172412664</v>
      </c>
      <c r="L42" s="54">
        <v>0</v>
      </c>
      <c r="M42" s="55">
        <v>1</v>
      </c>
      <c r="N42" s="88">
        <f t="shared" si="7"/>
        <v>0</v>
      </c>
      <c r="O42" s="54">
        <f t="shared" si="17"/>
        <v>27.213691066586165</v>
      </c>
      <c r="P42" t="s">
        <v>162</v>
      </c>
      <c r="Q42" s="62">
        <f>'All Inputs (Live)'!$D$20</f>
        <v>13833.055555555555</v>
      </c>
      <c r="R42" s="55">
        <f>IF(P42="High",'All Inputs (Live)'!$D$24,'All Inputs (Live)'!$D$23)</f>
        <v>0.9</v>
      </c>
      <c r="S42" s="62">
        <f t="shared" si="8"/>
        <v>12449.75</v>
      </c>
      <c r="T42" t="s">
        <v>162</v>
      </c>
      <c r="U42" s="61">
        <f>IF(AND(A42="Electricity",T42="High"),'All Inputs (Live)'!$D$21,IF(AND(A42="Electricity",T42="Low"),'All Inputs (Live)'!$D$22,IF(AND(A42="Gas",T42="High"),'All Inputs (Live)'!$D$25,'All Inputs (Live)'!$D$26)))</f>
        <v>0.7</v>
      </c>
      <c r="V42" s="62">
        <f t="shared" si="15"/>
        <v>17785.357142857145</v>
      </c>
      <c r="W42" s="71">
        <f t="shared" si="1"/>
        <v>38.876701523694528</v>
      </c>
      <c r="X42" t="s">
        <v>162</v>
      </c>
      <c r="Y42" s="58">
        <f>IF(X42="High",'All Inputs (Live)'!$D$29,'All Inputs (Live)'!$D$30)</f>
        <v>1011</v>
      </c>
      <c r="Z42" s="71">
        <f t="shared" si="2"/>
        <v>8.1206449928713429</v>
      </c>
      <c r="AA42" s="71">
        <f t="shared" si="16"/>
        <v>46.997346516565869</v>
      </c>
    </row>
    <row r="43" spans="1:27" x14ac:dyDescent="0.45">
      <c r="A43" t="s">
        <v>175</v>
      </c>
      <c r="B43" t="s">
        <v>270</v>
      </c>
      <c r="C43" s="54">
        <f>'All Inputs (Live)'!$D$7</f>
        <v>3.9908691715013291</v>
      </c>
      <c r="D43" s="55">
        <f>'All Inputs (Live)'!$D$16/'All Inputs (Live)'!$D$13</f>
        <v>2.4763687412260178</v>
      </c>
      <c r="E43" s="89">
        <f t="shared" si="4"/>
        <v>9.8828636666284666</v>
      </c>
      <c r="F43" s="54">
        <f>'All Inputs (Live)'!$D$8</f>
        <v>3.0744200303053368</v>
      </c>
      <c r="G43" s="55">
        <f>'All Inputs (Live)'!$D$19</f>
        <v>1.1876297051614049</v>
      </c>
      <c r="H43" s="89">
        <f t="shared" si="5"/>
        <v>3.6512725541338447</v>
      </c>
      <c r="I43" s="54">
        <f>'All Inputs (Live)'!$D$9</f>
        <v>2.2968746172412664</v>
      </c>
      <c r="J43" s="55">
        <v>1</v>
      </c>
      <c r="K43" s="89">
        <f t="shared" si="6"/>
        <v>2.2968746172412664</v>
      </c>
      <c r="L43" s="54">
        <v>0</v>
      </c>
      <c r="M43" s="55">
        <v>1</v>
      </c>
      <c r="N43" s="88">
        <f t="shared" si="7"/>
        <v>0</v>
      </c>
      <c r="O43" s="54">
        <f>C43*D43+F43*G43+I43*J43+L43*M43</f>
        <v>15.831010838003579</v>
      </c>
      <c r="P43" t="s">
        <v>160</v>
      </c>
      <c r="Q43" s="62">
        <f>'All Inputs (Live)'!$D$20</f>
        <v>13833.055555555555</v>
      </c>
      <c r="R43" s="55">
        <f>IF(P43="High",'All Inputs (Live)'!$D$24,'All Inputs (Live)'!$D$23)</f>
        <v>0.7</v>
      </c>
      <c r="S43" s="62">
        <f t="shared" si="8"/>
        <v>9683.1388888888869</v>
      </c>
      <c r="T43" t="s">
        <v>160</v>
      </c>
      <c r="U43" s="61">
        <f>IF(AND(A43="Electricity",T43="High"),'All Inputs (Live)'!$D$21,IF(AND(A43="Electricity",T43="Low"),'All Inputs (Live)'!$D$22,IF(AND(A43="Gas",T43="High"),'All Inputs (Live)'!$D$25,'All Inputs (Live)'!$D$26)))</f>
        <v>0.9</v>
      </c>
      <c r="V43" s="62">
        <f t="shared" si="15"/>
        <v>10759.043209876541</v>
      </c>
      <c r="W43" s="71">
        <f t="shared" si="1"/>
        <v>17.590012042226199</v>
      </c>
      <c r="X43" t="s">
        <v>160</v>
      </c>
      <c r="Y43" s="58">
        <f>IF(X43="High",'All Inputs (Live)'!$D$29,'All Inputs (Live)'!$D$30)</f>
        <v>2192</v>
      </c>
      <c r="Z43" s="71">
        <f t="shared" si="2"/>
        <v>22.637287610479849</v>
      </c>
      <c r="AA43" s="71">
        <f t="shared" si="16"/>
        <v>40.227299652706051</v>
      </c>
    </row>
    <row r="44" spans="1:27" x14ac:dyDescent="0.45">
      <c r="A44" t="s">
        <v>175</v>
      </c>
      <c r="B44" t="s">
        <v>270</v>
      </c>
      <c r="C44" s="54">
        <f>'All Inputs (Live)'!$D$7</f>
        <v>3.9908691715013291</v>
      </c>
      <c r="D44" s="55">
        <f>'All Inputs (Live)'!$D$16/'All Inputs (Live)'!$D$13</f>
        <v>2.4763687412260178</v>
      </c>
      <c r="E44" s="89">
        <f t="shared" si="4"/>
        <v>9.8828636666284666</v>
      </c>
      <c r="F44" s="54">
        <f>'All Inputs (Live)'!$D$8</f>
        <v>3.0744200303053368</v>
      </c>
      <c r="G44" s="55">
        <f>'All Inputs (Live)'!$D$19</f>
        <v>1.1876297051614049</v>
      </c>
      <c r="H44" s="89">
        <f t="shared" si="5"/>
        <v>3.6512725541338447</v>
      </c>
      <c r="I44" s="54">
        <f>'All Inputs (Live)'!$D$9</f>
        <v>2.2968746172412664</v>
      </c>
      <c r="J44" s="55">
        <v>1</v>
      </c>
      <c r="K44" s="89">
        <f t="shared" si="6"/>
        <v>2.2968746172412664</v>
      </c>
      <c r="L44" s="54">
        <v>0</v>
      </c>
      <c r="M44" s="55">
        <v>1</v>
      </c>
      <c r="N44" s="88">
        <f t="shared" si="7"/>
        <v>0</v>
      </c>
      <c r="O44" s="54">
        <f t="shared" ref="O44:O50" si="18">C44*D44+F44*G44+I44*J44+L44*M44</f>
        <v>15.831010838003579</v>
      </c>
      <c r="P44" t="s">
        <v>160</v>
      </c>
      <c r="Q44" s="62">
        <f>'All Inputs (Live)'!$D$20</f>
        <v>13833.055555555555</v>
      </c>
      <c r="R44" s="55">
        <f>IF(P44="High",'All Inputs (Live)'!$D$24,'All Inputs (Live)'!$D$23)</f>
        <v>0.7</v>
      </c>
      <c r="S44" s="62">
        <f t="shared" si="8"/>
        <v>9683.1388888888869</v>
      </c>
      <c r="T44" t="s">
        <v>160</v>
      </c>
      <c r="U44" s="61">
        <f>IF(AND(A44="Electricity",T44="High"),'All Inputs (Live)'!$D$21,IF(AND(A44="Electricity",T44="Low"),'All Inputs (Live)'!$D$22,IF(AND(A44="Gas",T44="High"),'All Inputs (Live)'!$D$25,'All Inputs (Live)'!$D$26)))</f>
        <v>0.9</v>
      </c>
      <c r="V44" s="62">
        <f t="shared" si="15"/>
        <v>10759.043209876541</v>
      </c>
      <c r="W44" s="71">
        <f t="shared" si="1"/>
        <v>17.590012042226199</v>
      </c>
      <c r="X44" t="s">
        <v>162</v>
      </c>
      <c r="Y44" s="58">
        <f>IF(X44="High",'All Inputs (Live)'!$D$29,'All Inputs (Live)'!$D$30)</f>
        <v>1011</v>
      </c>
      <c r="Z44" s="71">
        <f t="shared" si="2"/>
        <v>10.440829276548872</v>
      </c>
      <c r="AA44" s="71">
        <f t="shared" si="16"/>
        <v>28.030841318775071</v>
      </c>
    </row>
    <row r="45" spans="1:27" x14ac:dyDescent="0.45">
      <c r="A45" t="s">
        <v>175</v>
      </c>
      <c r="B45" t="s">
        <v>270</v>
      </c>
      <c r="C45" s="54">
        <f>'All Inputs (Live)'!$D$7</f>
        <v>3.9908691715013291</v>
      </c>
      <c r="D45" s="55">
        <f>'All Inputs (Live)'!$D$16/'All Inputs (Live)'!$D$13</f>
        <v>2.4763687412260178</v>
      </c>
      <c r="E45" s="89">
        <f t="shared" si="4"/>
        <v>9.8828636666284666</v>
      </c>
      <c r="F45" s="54">
        <f>'All Inputs (Live)'!$D$8</f>
        <v>3.0744200303053368</v>
      </c>
      <c r="G45" s="55">
        <f>'All Inputs (Live)'!$D$19</f>
        <v>1.1876297051614049</v>
      </c>
      <c r="H45" s="89">
        <f t="shared" si="5"/>
        <v>3.6512725541338447</v>
      </c>
      <c r="I45" s="54">
        <f>'All Inputs (Live)'!$D$9</f>
        <v>2.2968746172412664</v>
      </c>
      <c r="J45" s="55">
        <v>1</v>
      </c>
      <c r="K45" s="89">
        <f t="shared" si="6"/>
        <v>2.2968746172412664</v>
      </c>
      <c r="L45" s="54">
        <v>0</v>
      </c>
      <c r="M45" s="55">
        <v>1</v>
      </c>
      <c r="N45" s="88">
        <f t="shared" si="7"/>
        <v>0</v>
      </c>
      <c r="O45" s="54">
        <f t="shared" si="18"/>
        <v>15.831010838003579</v>
      </c>
      <c r="P45" t="s">
        <v>160</v>
      </c>
      <c r="Q45" s="62">
        <f>'All Inputs (Live)'!$D$20</f>
        <v>13833.055555555555</v>
      </c>
      <c r="R45" s="55">
        <f>IF(P45="High",'All Inputs (Live)'!$D$24,'All Inputs (Live)'!$D$23)</f>
        <v>0.7</v>
      </c>
      <c r="S45" s="62">
        <f t="shared" si="8"/>
        <v>9683.1388888888869</v>
      </c>
      <c r="T45" t="s">
        <v>162</v>
      </c>
      <c r="U45" s="61">
        <f>IF(AND(A45="Electricity",T45="High"),'All Inputs (Live)'!$D$21,IF(AND(A45="Electricity",T45="Low"),'All Inputs (Live)'!$D$22,IF(AND(A45="Gas",T45="High"),'All Inputs (Live)'!$D$25,'All Inputs (Live)'!$D$26)))</f>
        <v>0.7</v>
      </c>
      <c r="V45" s="62">
        <f t="shared" si="15"/>
        <v>13833.055555555553</v>
      </c>
      <c r="W45" s="71">
        <f t="shared" si="1"/>
        <v>22.615729768576543</v>
      </c>
      <c r="X45" t="s">
        <v>160</v>
      </c>
      <c r="Y45" s="58">
        <f>IF(X45="High",'All Inputs (Live)'!$D$29,'All Inputs (Live)'!$D$30)</f>
        <v>2192</v>
      </c>
      <c r="Z45" s="71">
        <f t="shared" si="2"/>
        <v>22.637287610479849</v>
      </c>
      <c r="AA45" s="71">
        <f t="shared" si="16"/>
        <v>45.253017379056388</v>
      </c>
    </row>
    <row r="46" spans="1:27" x14ac:dyDescent="0.45">
      <c r="A46" t="s">
        <v>175</v>
      </c>
      <c r="B46" t="s">
        <v>270</v>
      </c>
      <c r="C46" s="54">
        <f>'All Inputs (Live)'!$D$7</f>
        <v>3.9908691715013291</v>
      </c>
      <c r="D46" s="55">
        <f>'All Inputs (Live)'!$D$16/'All Inputs (Live)'!$D$13</f>
        <v>2.4763687412260178</v>
      </c>
      <c r="E46" s="89">
        <f t="shared" si="4"/>
        <v>9.8828636666284666</v>
      </c>
      <c r="F46" s="54">
        <f>'All Inputs (Live)'!$D$8</f>
        <v>3.0744200303053368</v>
      </c>
      <c r="G46" s="55">
        <f>'All Inputs (Live)'!$D$19</f>
        <v>1.1876297051614049</v>
      </c>
      <c r="H46" s="89">
        <f t="shared" si="5"/>
        <v>3.6512725541338447</v>
      </c>
      <c r="I46" s="54">
        <f>'All Inputs (Live)'!$D$9</f>
        <v>2.2968746172412664</v>
      </c>
      <c r="J46" s="55">
        <v>1</v>
      </c>
      <c r="K46" s="89">
        <f t="shared" si="6"/>
        <v>2.2968746172412664</v>
      </c>
      <c r="L46" s="54">
        <v>0</v>
      </c>
      <c r="M46" s="55">
        <v>1</v>
      </c>
      <c r="N46" s="88">
        <f t="shared" si="7"/>
        <v>0</v>
      </c>
      <c r="O46" s="54">
        <f t="shared" si="18"/>
        <v>15.831010838003579</v>
      </c>
      <c r="P46" t="s">
        <v>160</v>
      </c>
      <c r="Q46" s="62">
        <f>'All Inputs (Live)'!$D$20</f>
        <v>13833.055555555555</v>
      </c>
      <c r="R46" s="55">
        <f>IF(P46="High",'All Inputs (Live)'!$D$24,'All Inputs (Live)'!$D$23)</f>
        <v>0.7</v>
      </c>
      <c r="S46" s="62">
        <f t="shared" si="8"/>
        <v>9683.1388888888869</v>
      </c>
      <c r="T46" t="s">
        <v>162</v>
      </c>
      <c r="U46" s="61">
        <f>IF(AND(A46="Electricity",T46="High"),'All Inputs (Live)'!$D$21,IF(AND(A46="Electricity",T46="Low"),'All Inputs (Live)'!$D$22,IF(AND(A46="Gas",T46="High"),'All Inputs (Live)'!$D$25,'All Inputs (Live)'!$D$26)))</f>
        <v>0.7</v>
      </c>
      <c r="V46" s="62">
        <f t="shared" si="15"/>
        <v>13833.055555555553</v>
      </c>
      <c r="W46" s="71">
        <f t="shared" si="1"/>
        <v>22.615729768576543</v>
      </c>
      <c r="X46" t="s">
        <v>162</v>
      </c>
      <c r="Y46" s="58">
        <f>IF(X46="High",'All Inputs (Live)'!$D$29,'All Inputs (Live)'!$D$30)</f>
        <v>1011</v>
      </c>
      <c r="Z46" s="71">
        <f t="shared" si="2"/>
        <v>10.440829276548872</v>
      </c>
      <c r="AA46" s="71">
        <f t="shared" si="16"/>
        <v>33.056559045125411</v>
      </c>
    </row>
    <row r="47" spans="1:27" x14ac:dyDescent="0.45">
      <c r="A47" t="s">
        <v>175</v>
      </c>
      <c r="B47" t="s">
        <v>270</v>
      </c>
      <c r="C47" s="54">
        <f>'All Inputs (Live)'!$D$7</f>
        <v>3.9908691715013291</v>
      </c>
      <c r="D47" s="55">
        <f>'All Inputs (Live)'!$D$16/'All Inputs (Live)'!$D$13</f>
        <v>2.4763687412260178</v>
      </c>
      <c r="E47" s="89">
        <f t="shared" si="4"/>
        <v>9.8828636666284666</v>
      </c>
      <c r="F47" s="54">
        <f>'All Inputs (Live)'!$D$8</f>
        <v>3.0744200303053368</v>
      </c>
      <c r="G47" s="55">
        <f>'All Inputs (Live)'!$D$19</f>
        <v>1.1876297051614049</v>
      </c>
      <c r="H47" s="89">
        <f t="shared" si="5"/>
        <v>3.6512725541338447</v>
      </c>
      <c r="I47" s="54">
        <f>'All Inputs (Live)'!$D$9</f>
        <v>2.2968746172412664</v>
      </c>
      <c r="J47" s="55">
        <v>1</v>
      </c>
      <c r="K47" s="89">
        <f t="shared" si="6"/>
        <v>2.2968746172412664</v>
      </c>
      <c r="L47" s="54">
        <v>0</v>
      </c>
      <c r="M47" s="55">
        <v>1</v>
      </c>
      <c r="N47" s="88">
        <f t="shared" si="7"/>
        <v>0</v>
      </c>
      <c r="O47" s="54">
        <f t="shared" si="18"/>
        <v>15.831010838003579</v>
      </c>
      <c r="P47" t="s">
        <v>162</v>
      </c>
      <c r="Q47" s="62">
        <f>'All Inputs (Live)'!$D$20</f>
        <v>13833.055555555555</v>
      </c>
      <c r="R47" s="55">
        <f>IF(P47="High",'All Inputs (Live)'!$D$24,'All Inputs (Live)'!$D$23)</f>
        <v>0.9</v>
      </c>
      <c r="S47" s="62">
        <f t="shared" si="8"/>
        <v>12449.75</v>
      </c>
      <c r="T47" t="s">
        <v>160</v>
      </c>
      <c r="U47" s="61">
        <f>IF(AND(A47="Electricity",T47="High"),'All Inputs (Live)'!$D$21,IF(AND(A47="Electricity",T47="Low"),'All Inputs (Live)'!$D$22,IF(AND(A47="Gas",T47="High"),'All Inputs (Live)'!$D$25,'All Inputs (Live)'!$D$26)))</f>
        <v>0.9</v>
      </c>
      <c r="V47" s="62">
        <f t="shared" si="15"/>
        <v>13833.055555555555</v>
      </c>
      <c r="W47" s="71">
        <f t="shared" si="1"/>
        <v>17.590012042226199</v>
      </c>
      <c r="X47" t="s">
        <v>160</v>
      </c>
      <c r="Y47" s="58">
        <f>IF(X47="High",'All Inputs (Live)'!$D$29,'All Inputs (Live)'!$D$30)</f>
        <v>2192</v>
      </c>
      <c r="Z47" s="71">
        <f t="shared" si="2"/>
        <v>17.606779252595434</v>
      </c>
      <c r="AA47" s="71">
        <f t="shared" si="16"/>
        <v>35.196791294821637</v>
      </c>
    </row>
    <row r="48" spans="1:27" x14ac:dyDescent="0.45">
      <c r="A48" t="s">
        <v>175</v>
      </c>
      <c r="B48" t="s">
        <v>270</v>
      </c>
      <c r="C48" s="54">
        <f>'All Inputs (Live)'!$D$7</f>
        <v>3.9908691715013291</v>
      </c>
      <c r="D48" s="55">
        <f>'All Inputs (Live)'!$D$16/'All Inputs (Live)'!$D$13</f>
        <v>2.4763687412260178</v>
      </c>
      <c r="E48" s="89">
        <f t="shared" si="4"/>
        <v>9.8828636666284666</v>
      </c>
      <c r="F48" s="54">
        <f>'All Inputs (Live)'!$D$8</f>
        <v>3.0744200303053368</v>
      </c>
      <c r="G48" s="55">
        <f>'All Inputs (Live)'!$D$19</f>
        <v>1.1876297051614049</v>
      </c>
      <c r="H48" s="89">
        <f t="shared" si="5"/>
        <v>3.6512725541338447</v>
      </c>
      <c r="I48" s="54">
        <f>'All Inputs (Live)'!$D$9</f>
        <v>2.2968746172412664</v>
      </c>
      <c r="J48" s="55">
        <v>1</v>
      </c>
      <c r="K48" s="89">
        <f t="shared" si="6"/>
        <v>2.2968746172412664</v>
      </c>
      <c r="L48" s="54">
        <v>0</v>
      </c>
      <c r="M48" s="55">
        <v>1</v>
      </c>
      <c r="N48" s="88">
        <f t="shared" si="7"/>
        <v>0</v>
      </c>
      <c r="O48" s="54">
        <f t="shared" si="18"/>
        <v>15.831010838003579</v>
      </c>
      <c r="P48" t="s">
        <v>162</v>
      </c>
      <c r="Q48" s="62">
        <f>'All Inputs (Live)'!$D$20</f>
        <v>13833.055555555555</v>
      </c>
      <c r="R48" s="55">
        <f>IF(P48="High",'All Inputs (Live)'!$D$24,'All Inputs (Live)'!$D$23)</f>
        <v>0.9</v>
      </c>
      <c r="S48" s="62">
        <f t="shared" si="8"/>
        <v>12449.75</v>
      </c>
      <c r="T48" t="s">
        <v>160</v>
      </c>
      <c r="U48" s="61">
        <f>IF(AND(A48="Electricity",T48="High"),'All Inputs (Live)'!$D$21,IF(AND(A48="Electricity",T48="Low"),'All Inputs (Live)'!$D$22,IF(AND(A48="Gas",T48="High"),'All Inputs (Live)'!$D$25,'All Inputs (Live)'!$D$26)))</f>
        <v>0.9</v>
      </c>
      <c r="V48" s="62">
        <f t="shared" si="15"/>
        <v>13833.055555555555</v>
      </c>
      <c r="W48" s="71">
        <f t="shared" si="1"/>
        <v>17.590012042226199</v>
      </c>
      <c r="X48" t="s">
        <v>162</v>
      </c>
      <c r="Y48" s="58">
        <f>IF(X48="High",'All Inputs (Live)'!$D$29,'All Inputs (Live)'!$D$30)</f>
        <v>1011</v>
      </c>
      <c r="Z48" s="71">
        <f t="shared" si="2"/>
        <v>8.1206449928713429</v>
      </c>
      <c r="AA48" s="71">
        <f t="shared" si="16"/>
        <v>25.71065703509754</v>
      </c>
    </row>
    <row r="49" spans="1:27" x14ac:dyDescent="0.45">
      <c r="A49" t="s">
        <v>175</v>
      </c>
      <c r="B49" t="s">
        <v>270</v>
      </c>
      <c r="C49" s="54">
        <f>'All Inputs (Live)'!$D$7</f>
        <v>3.9908691715013291</v>
      </c>
      <c r="D49" s="55">
        <f>'All Inputs (Live)'!$D$16/'All Inputs (Live)'!$D$13</f>
        <v>2.4763687412260178</v>
      </c>
      <c r="E49" s="89">
        <f t="shared" si="4"/>
        <v>9.8828636666284666</v>
      </c>
      <c r="F49" s="54">
        <f>'All Inputs (Live)'!$D$8</f>
        <v>3.0744200303053368</v>
      </c>
      <c r="G49" s="55">
        <f>'All Inputs (Live)'!$D$19</f>
        <v>1.1876297051614049</v>
      </c>
      <c r="H49" s="89">
        <f t="shared" si="5"/>
        <v>3.6512725541338447</v>
      </c>
      <c r="I49" s="54">
        <f>'All Inputs (Live)'!$D$9</f>
        <v>2.2968746172412664</v>
      </c>
      <c r="J49" s="55">
        <v>1</v>
      </c>
      <c r="K49" s="89">
        <f t="shared" si="6"/>
        <v>2.2968746172412664</v>
      </c>
      <c r="L49" s="54">
        <v>0</v>
      </c>
      <c r="M49" s="55">
        <v>1</v>
      </c>
      <c r="N49" s="88">
        <f t="shared" si="7"/>
        <v>0</v>
      </c>
      <c r="O49" s="54">
        <f t="shared" si="18"/>
        <v>15.831010838003579</v>
      </c>
      <c r="P49" t="s">
        <v>162</v>
      </c>
      <c r="Q49" s="62">
        <f>'All Inputs (Live)'!$D$20</f>
        <v>13833.055555555555</v>
      </c>
      <c r="R49" s="55">
        <f>IF(P49="High",'All Inputs (Live)'!$D$24,'All Inputs (Live)'!$D$23)</f>
        <v>0.9</v>
      </c>
      <c r="S49" s="62">
        <f t="shared" si="8"/>
        <v>12449.75</v>
      </c>
      <c r="T49" t="s">
        <v>162</v>
      </c>
      <c r="U49" s="61">
        <f>IF(AND(A49="Electricity",T49="High"),'All Inputs (Live)'!$D$21,IF(AND(A49="Electricity",T49="Low"),'All Inputs (Live)'!$D$22,IF(AND(A49="Gas",T49="High"),'All Inputs (Live)'!$D$25,'All Inputs (Live)'!$D$26)))</f>
        <v>0.7</v>
      </c>
      <c r="V49" s="62">
        <f t="shared" si="15"/>
        <v>17785.357142857145</v>
      </c>
      <c r="W49" s="71">
        <f t="shared" si="1"/>
        <v>22.615729768576543</v>
      </c>
      <c r="X49" t="s">
        <v>160</v>
      </c>
      <c r="Y49" s="58">
        <f>IF(X49="High",'All Inputs (Live)'!$D$29,'All Inputs (Live)'!$D$30)</f>
        <v>2192</v>
      </c>
      <c r="Z49" s="71">
        <f t="shared" si="2"/>
        <v>17.606779252595434</v>
      </c>
      <c r="AA49" s="71">
        <f t="shared" si="16"/>
        <v>40.222509021171973</v>
      </c>
    </row>
    <row r="50" spans="1:27" x14ac:dyDescent="0.45">
      <c r="A50" t="s">
        <v>175</v>
      </c>
      <c r="B50" t="s">
        <v>270</v>
      </c>
      <c r="C50" s="54">
        <f>'All Inputs (Live)'!$D$7</f>
        <v>3.9908691715013291</v>
      </c>
      <c r="D50" s="55">
        <f>'All Inputs (Live)'!$D$16/'All Inputs (Live)'!$D$13</f>
        <v>2.4763687412260178</v>
      </c>
      <c r="E50" s="89">
        <f t="shared" si="4"/>
        <v>9.8828636666284666</v>
      </c>
      <c r="F50" s="54">
        <f>'All Inputs (Live)'!$D$8</f>
        <v>3.0744200303053368</v>
      </c>
      <c r="G50" s="55">
        <f>'All Inputs (Live)'!$D$19</f>
        <v>1.1876297051614049</v>
      </c>
      <c r="H50" s="89">
        <f t="shared" si="5"/>
        <v>3.6512725541338447</v>
      </c>
      <c r="I50" s="54">
        <f>'All Inputs (Live)'!$D$9</f>
        <v>2.2968746172412664</v>
      </c>
      <c r="J50" s="55">
        <v>1</v>
      </c>
      <c r="K50" s="89">
        <f t="shared" si="6"/>
        <v>2.2968746172412664</v>
      </c>
      <c r="L50" s="54">
        <v>0</v>
      </c>
      <c r="M50" s="55">
        <v>1</v>
      </c>
      <c r="N50" s="88">
        <f t="shared" si="7"/>
        <v>0</v>
      </c>
      <c r="O50" s="54">
        <f t="shared" si="18"/>
        <v>15.831010838003579</v>
      </c>
      <c r="P50" t="s">
        <v>162</v>
      </c>
      <c r="Q50" s="62">
        <f>'All Inputs (Live)'!$D$20</f>
        <v>13833.055555555555</v>
      </c>
      <c r="R50" s="55">
        <f>IF(P50="High",'All Inputs (Live)'!$D$24,'All Inputs (Live)'!$D$23)</f>
        <v>0.9</v>
      </c>
      <c r="S50" s="62">
        <f t="shared" si="8"/>
        <v>12449.75</v>
      </c>
      <c r="T50" t="s">
        <v>162</v>
      </c>
      <c r="U50" s="61">
        <f>IF(AND(A50="Electricity",T50="High"),'All Inputs (Live)'!$D$21,IF(AND(A50="Electricity",T50="Low"),'All Inputs (Live)'!$D$22,IF(AND(A50="Gas",T50="High"),'All Inputs (Live)'!$D$25,'All Inputs (Live)'!$D$26)))</f>
        <v>0.7</v>
      </c>
      <c r="V50" s="62">
        <f t="shared" si="15"/>
        <v>17785.357142857145</v>
      </c>
      <c r="W50" s="71">
        <f t="shared" si="1"/>
        <v>22.615729768576543</v>
      </c>
      <c r="X50" t="s">
        <v>162</v>
      </c>
      <c r="Y50" s="58">
        <f>IF(X50="High",'All Inputs (Live)'!$D$29,'All Inputs (Live)'!$D$30)</f>
        <v>1011</v>
      </c>
      <c r="Z50" s="71">
        <f t="shared" si="2"/>
        <v>8.1206449928713429</v>
      </c>
      <c r="AA50" s="71">
        <f t="shared" si="16"/>
        <v>30.736374761447884</v>
      </c>
    </row>
  </sheetData>
  <mergeCells count="4">
    <mergeCell ref="A1:A2"/>
    <mergeCell ref="P1:V1"/>
    <mergeCell ref="B1:O1"/>
    <mergeCell ref="X1:Z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A8224-76B4-4EA0-A4DD-AE0E390F132D}">
  <sheetPr>
    <tabColor theme="9" tint="0.39997558519241921"/>
  </sheetPr>
  <dimension ref="A1:F32"/>
  <sheetViews>
    <sheetView workbookViewId="0">
      <selection activeCell="E31" sqref="E31"/>
    </sheetView>
  </sheetViews>
  <sheetFormatPr defaultRowHeight="14.25" x14ac:dyDescent="0.45"/>
  <cols>
    <col min="1" max="1" width="17.265625" customWidth="1"/>
    <col min="3" max="3" width="24.53125" bestFit="1" customWidth="1"/>
    <col min="4" max="4" width="9.86328125" bestFit="1" customWidth="1"/>
    <col min="5" max="5" width="10.9296875" bestFit="1" customWidth="1"/>
    <col min="6" max="6" width="80.73046875" customWidth="1"/>
  </cols>
  <sheetData>
    <row r="1" spans="1:6" x14ac:dyDescent="0.45">
      <c r="A1" s="85" t="s">
        <v>279</v>
      </c>
      <c r="B1" s="85" t="s">
        <v>250</v>
      </c>
      <c r="C1" s="85" t="s">
        <v>278</v>
      </c>
      <c r="D1" s="85" t="s">
        <v>277</v>
      </c>
      <c r="E1" s="85" t="s">
        <v>276</v>
      </c>
      <c r="F1" s="85" t="s">
        <v>275</v>
      </c>
    </row>
    <row r="2" spans="1:6" x14ac:dyDescent="0.45">
      <c r="A2" s="92" t="s">
        <v>274</v>
      </c>
      <c r="B2" s="91" t="s">
        <v>260</v>
      </c>
      <c r="C2" s="74" t="s">
        <v>271</v>
      </c>
      <c r="D2" s="74">
        <v>10.119999999999999</v>
      </c>
      <c r="E2" s="74" t="s">
        <v>149</v>
      </c>
      <c r="F2" s="74" t="s">
        <v>283</v>
      </c>
    </row>
    <row r="3" spans="1:6" x14ac:dyDescent="0.45">
      <c r="A3" s="92"/>
      <c r="B3" s="91"/>
      <c r="C3" s="74" t="s">
        <v>13</v>
      </c>
      <c r="D3" s="74">
        <v>12.01</v>
      </c>
      <c r="E3" s="74" t="s">
        <v>149</v>
      </c>
      <c r="F3" s="74" t="s">
        <v>283</v>
      </c>
    </row>
    <row r="4" spans="1:6" x14ac:dyDescent="0.45">
      <c r="A4" s="92"/>
      <c r="B4" s="91"/>
      <c r="C4" s="74" t="s">
        <v>272</v>
      </c>
      <c r="D4" s="74">
        <v>2.78</v>
      </c>
      <c r="E4" s="74" t="s">
        <v>149</v>
      </c>
      <c r="F4" s="74" t="s">
        <v>283</v>
      </c>
    </row>
    <row r="5" spans="1:6" x14ac:dyDescent="0.45">
      <c r="A5" s="92"/>
      <c r="B5" s="91"/>
      <c r="C5" s="74" t="s">
        <v>273</v>
      </c>
      <c r="D5" s="74">
        <v>2.37</v>
      </c>
      <c r="E5" s="74" t="s">
        <v>149</v>
      </c>
      <c r="F5" s="74" t="s">
        <v>283</v>
      </c>
    </row>
    <row r="6" spans="1:6" x14ac:dyDescent="0.45">
      <c r="A6" s="92"/>
      <c r="B6" s="91"/>
      <c r="C6" s="74" t="s">
        <v>23</v>
      </c>
      <c r="D6" s="74">
        <v>27.28</v>
      </c>
      <c r="E6" s="74" t="s">
        <v>149</v>
      </c>
      <c r="F6" s="74" t="s">
        <v>283</v>
      </c>
    </row>
    <row r="7" spans="1:6" x14ac:dyDescent="0.45">
      <c r="A7" s="92"/>
      <c r="B7" s="91" t="s">
        <v>175</v>
      </c>
      <c r="C7" s="74" t="s">
        <v>271</v>
      </c>
      <c r="D7" s="75">
        <v>3.9908691715013291</v>
      </c>
      <c r="E7" s="74" t="s">
        <v>149</v>
      </c>
      <c r="F7" s="74" t="s">
        <v>284</v>
      </c>
    </row>
    <row r="8" spans="1:6" x14ac:dyDescent="0.45">
      <c r="A8" s="92"/>
      <c r="B8" s="91"/>
      <c r="C8" s="74" t="s">
        <v>13</v>
      </c>
      <c r="D8" s="75">
        <v>3.0744200303053368</v>
      </c>
      <c r="E8" s="74" t="s">
        <v>149</v>
      </c>
      <c r="F8" s="74" t="s">
        <v>284</v>
      </c>
    </row>
    <row r="9" spans="1:6" x14ac:dyDescent="0.45">
      <c r="A9" s="92"/>
      <c r="B9" s="91"/>
      <c r="C9" s="74" t="s">
        <v>272</v>
      </c>
      <c r="D9" s="75">
        <v>2.2968746172412664</v>
      </c>
      <c r="E9" s="74" t="s">
        <v>149</v>
      </c>
      <c r="F9" s="74" t="s">
        <v>284</v>
      </c>
    </row>
    <row r="10" spans="1:6" x14ac:dyDescent="0.45">
      <c r="A10" s="92"/>
      <c r="B10" s="91"/>
      <c r="C10" s="74" t="s">
        <v>273</v>
      </c>
      <c r="D10" s="74">
        <v>0</v>
      </c>
      <c r="E10" s="74" t="s">
        <v>149</v>
      </c>
      <c r="F10" s="74" t="s">
        <v>284</v>
      </c>
    </row>
    <row r="11" spans="1:6" x14ac:dyDescent="0.45">
      <c r="A11" s="92"/>
      <c r="B11" s="91"/>
      <c r="C11" s="74" t="s">
        <v>23</v>
      </c>
      <c r="D11" s="75">
        <v>9.3621638190479342</v>
      </c>
      <c r="E11" s="74" t="s">
        <v>149</v>
      </c>
      <c r="F11" s="74" t="s">
        <v>284</v>
      </c>
    </row>
    <row r="12" spans="1:6" x14ac:dyDescent="0.45">
      <c r="A12" s="93" t="s">
        <v>280</v>
      </c>
      <c r="B12" s="74" t="s">
        <v>260</v>
      </c>
      <c r="C12" s="74" t="s">
        <v>281</v>
      </c>
      <c r="D12" s="74">
        <v>84.65</v>
      </c>
      <c r="E12" s="74" t="s">
        <v>150</v>
      </c>
      <c r="F12" s="74" t="s">
        <v>227</v>
      </c>
    </row>
    <row r="13" spans="1:6" ht="28.5" x14ac:dyDescent="0.45">
      <c r="A13" s="93"/>
      <c r="B13" s="76" t="s">
        <v>175</v>
      </c>
      <c r="C13" s="76" t="s">
        <v>282</v>
      </c>
      <c r="D13" s="76">
        <v>21.37</v>
      </c>
      <c r="E13" s="76" t="s">
        <v>150</v>
      </c>
      <c r="F13" s="77" t="s">
        <v>228</v>
      </c>
    </row>
    <row r="14" spans="1:6" x14ac:dyDescent="0.45">
      <c r="A14" s="92" t="s">
        <v>285</v>
      </c>
      <c r="B14" s="91" t="s">
        <v>260</v>
      </c>
      <c r="C14" s="74" t="s">
        <v>312</v>
      </c>
      <c r="D14" s="75">
        <v>99.880147008645977</v>
      </c>
      <c r="E14" s="74" t="s">
        <v>150</v>
      </c>
      <c r="F14" s="74" t="s">
        <v>286</v>
      </c>
    </row>
    <row r="15" spans="1:6" x14ac:dyDescent="0.45">
      <c r="A15" s="92"/>
      <c r="B15" s="91"/>
      <c r="C15" s="74" t="s">
        <v>313</v>
      </c>
      <c r="D15" s="75">
        <v>75</v>
      </c>
      <c r="E15" s="74" t="s">
        <v>150</v>
      </c>
      <c r="F15" s="78" t="s">
        <v>151</v>
      </c>
    </row>
    <row r="16" spans="1:6" x14ac:dyDescent="0.45">
      <c r="A16" s="92"/>
      <c r="B16" s="91" t="s">
        <v>175</v>
      </c>
      <c r="C16" s="74" t="s">
        <v>288</v>
      </c>
      <c r="D16" s="74">
        <v>52.92</v>
      </c>
      <c r="E16" s="74" t="s">
        <v>150</v>
      </c>
      <c r="F16" s="74" t="s">
        <v>289</v>
      </c>
    </row>
    <row r="17" spans="1:6" x14ac:dyDescent="0.45">
      <c r="A17" s="92"/>
      <c r="B17" s="91"/>
      <c r="C17" s="74" t="s">
        <v>287</v>
      </c>
      <c r="D17" s="74">
        <v>105.84</v>
      </c>
      <c r="E17" s="74" t="s">
        <v>150</v>
      </c>
      <c r="F17" s="74" t="s">
        <v>289</v>
      </c>
    </row>
    <row r="18" spans="1:6" ht="28.5" x14ac:dyDescent="0.45">
      <c r="A18" s="92" t="s">
        <v>290</v>
      </c>
      <c r="B18" s="91" t="s">
        <v>175</v>
      </c>
      <c r="C18" s="79" t="s">
        <v>291</v>
      </c>
      <c r="D18" s="80">
        <v>1.6754669385810574</v>
      </c>
      <c r="E18" s="76" t="s">
        <v>300</v>
      </c>
      <c r="F18" s="76" t="s">
        <v>292</v>
      </c>
    </row>
    <row r="19" spans="1:6" ht="28.5" x14ac:dyDescent="0.45">
      <c r="A19" s="92"/>
      <c r="B19" s="91"/>
      <c r="C19" s="79" t="s">
        <v>293</v>
      </c>
      <c r="D19" s="81">
        <v>1.1876297051614049</v>
      </c>
      <c r="E19" s="76" t="s">
        <v>300</v>
      </c>
      <c r="F19" s="76" t="s">
        <v>235</v>
      </c>
    </row>
    <row r="20" spans="1:6" ht="28.5" x14ac:dyDescent="0.45">
      <c r="A20" s="77" t="s">
        <v>296</v>
      </c>
      <c r="B20" s="76" t="s">
        <v>294</v>
      </c>
      <c r="C20" s="77" t="s">
        <v>295</v>
      </c>
      <c r="D20" s="82">
        <v>13833.055555555555</v>
      </c>
      <c r="E20" s="76" t="s">
        <v>249</v>
      </c>
      <c r="F20" s="79" t="s">
        <v>205</v>
      </c>
    </row>
    <row r="21" spans="1:6" ht="28.5" x14ac:dyDescent="0.45">
      <c r="A21" s="91" t="s">
        <v>297</v>
      </c>
      <c r="B21" s="91" t="s">
        <v>260</v>
      </c>
      <c r="C21" s="76" t="s">
        <v>298</v>
      </c>
      <c r="D21" s="83">
        <v>5.5</v>
      </c>
      <c r="E21" s="76" t="s">
        <v>300</v>
      </c>
      <c r="F21" s="79" t="s">
        <v>315</v>
      </c>
    </row>
    <row r="22" spans="1:6" ht="28.5" x14ac:dyDescent="0.45">
      <c r="A22" s="91"/>
      <c r="B22" s="91"/>
      <c r="C22" s="76" t="s">
        <v>299</v>
      </c>
      <c r="D22" s="83">
        <v>2.5</v>
      </c>
      <c r="E22" s="76" t="s">
        <v>300</v>
      </c>
      <c r="F22" s="79" t="s">
        <v>316</v>
      </c>
    </row>
    <row r="23" spans="1:6" x14ac:dyDescent="0.45">
      <c r="A23" s="91"/>
      <c r="B23" s="91" t="s">
        <v>175</v>
      </c>
      <c r="C23" s="84" t="s">
        <v>301</v>
      </c>
      <c r="D23" s="83">
        <v>0.9</v>
      </c>
      <c r="E23" s="76" t="s">
        <v>300</v>
      </c>
      <c r="F23" s="74" t="s">
        <v>308</v>
      </c>
    </row>
    <row r="24" spans="1:6" x14ac:dyDescent="0.45">
      <c r="A24" s="91"/>
      <c r="B24" s="91"/>
      <c r="C24" s="74" t="s">
        <v>302</v>
      </c>
      <c r="D24" s="83">
        <v>0.7</v>
      </c>
      <c r="E24" s="76" t="s">
        <v>300</v>
      </c>
      <c r="F24" s="74" t="s">
        <v>309</v>
      </c>
    </row>
    <row r="25" spans="1:6" x14ac:dyDescent="0.45">
      <c r="A25" s="91"/>
      <c r="B25" s="91" t="s">
        <v>175</v>
      </c>
      <c r="C25" s="84" t="s">
        <v>301</v>
      </c>
      <c r="D25" s="83">
        <v>0.9</v>
      </c>
      <c r="E25" s="76" t="s">
        <v>300</v>
      </c>
      <c r="F25" s="74" t="s">
        <v>310</v>
      </c>
    </row>
    <row r="26" spans="1:6" x14ac:dyDescent="0.45">
      <c r="A26" s="91"/>
      <c r="B26" s="91"/>
      <c r="C26" s="74" t="s">
        <v>302</v>
      </c>
      <c r="D26" s="83">
        <v>0.7</v>
      </c>
      <c r="E26" s="76" t="s">
        <v>300</v>
      </c>
      <c r="F26" s="74" t="s">
        <v>311</v>
      </c>
    </row>
    <row r="27" spans="1:6" x14ac:dyDescent="0.45">
      <c r="A27" s="91" t="s">
        <v>305</v>
      </c>
      <c r="B27" s="91" t="s">
        <v>175</v>
      </c>
      <c r="C27" s="74" t="s">
        <v>160</v>
      </c>
      <c r="D27" s="74">
        <v>2026</v>
      </c>
      <c r="E27" s="76" t="s">
        <v>306</v>
      </c>
      <c r="F27" s="79" t="s">
        <v>307</v>
      </c>
    </row>
    <row r="28" spans="1:6" x14ac:dyDescent="0.45">
      <c r="A28" s="91"/>
      <c r="B28" s="91"/>
      <c r="C28" s="74" t="s">
        <v>162</v>
      </c>
      <c r="D28" s="74">
        <v>857</v>
      </c>
      <c r="E28" s="76" t="s">
        <v>306</v>
      </c>
      <c r="F28" s="79" t="s">
        <v>307</v>
      </c>
    </row>
    <row r="29" spans="1:6" x14ac:dyDescent="0.45">
      <c r="A29" s="91"/>
      <c r="B29" s="91" t="s">
        <v>90</v>
      </c>
      <c r="C29" s="74" t="s">
        <v>160</v>
      </c>
      <c r="D29" s="74">
        <v>2192</v>
      </c>
      <c r="E29" s="76" t="s">
        <v>306</v>
      </c>
      <c r="F29" s="79" t="s">
        <v>307</v>
      </c>
    </row>
    <row r="30" spans="1:6" x14ac:dyDescent="0.45">
      <c r="A30" s="91"/>
      <c r="B30" s="91"/>
      <c r="C30" s="74" t="s">
        <v>162</v>
      </c>
      <c r="D30" s="74">
        <v>1011</v>
      </c>
      <c r="E30" s="76" t="s">
        <v>306</v>
      </c>
      <c r="F30" s="79" t="s">
        <v>307</v>
      </c>
    </row>
    <row r="31" spans="1:6" x14ac:dyDescent="0.45">
      <c r="A31" s="91"/>
      <c r="B31" s="91" t="s">
        <v>260</v>
      </c>
      <c r="C31" s="74" t="s">
        <v>160</v>
      </c>
      <c r="D31" s="74">
        <v>5913</v>
      </c>
      <c r="E31" s="76" t="s">
        <v>306</v>
      </c>
      <c r="F31" s="79" t="s">
        <v>307</v>
      </c>
    </row>
    <row r="32" spans="1:6" x14ac:dyDescent="0.45">
      <c r="A32" s="91"/>
      <c r="B32" s="91"/>
      <c r="C32" s="74" t="s">
        <v>162</v>
      </c>
      <c r="D32" s="74">
        <v>1638</v>
      </c>
      <c r="E32" s="76" t="s">
        <v>306</v>
      </c>
      <c r="F32" s="79" t="s">
        <v>307</v>
      </c>
    </row>
  </sheetData>
  <mergeCells count="17">
    <mergeCell ref="A27:A32"/>
    <mergeCell ref="B27:B28"/>
    <mergeCell ref="B29:B30"/>
    <mergeCell ref="B31:B32"/>
    <mergeCell ref="A18:A19"/>
    <mergeCell ref="B18:B19"/>
    <mergeCell ref="A21:A26"/>
    <mergeCell ref="B21:B22"/>
    <mergeCell ref="B23:B24"/>
    <mergeCell ref="B25:B26"/>
    <mergeCell ref="A2:A11"/>
    <mergeCell ref="B2:B6"/>
    <mergeCell ref="B7:B11"/>
    <mergeCell ref="A12:A13"/>
    <mergeCell ref="A14:A17"/>
    <mergeCell ref="B14:B15"/>
    <mergeCell ref="B16:B17"/>
  </mergeCells>
  <hyperlinks>
    <hyperlink ref="F15" r:id="rId1" location="page=57" xr:uid="{F1BABD22-60AB-4F1F-A90C-3438FE4D2340}"/>
  </hyperlinks>
  <pageMargins left="0.7" right="0.7" top="0.75" bottom="0.75" header="0.3" footer="0.3"/>
  <pageSetup paperSize="9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1A100-187F-40D9-BB8D-9F472BA52892}">
  <sheetPr>
    <tabColor theme="9" tint="0.39997558519241921"/>
  </sheetPr>
  <dimension ref="A1:AA50"/>
  <sheetViews>
    <sheetView workbookViewId="0">
      <selection sqref="A1:A2"/>
    </sheetView>
  </sheetViews>
  <sheetFormatPr defaultRowHeight="14.25" x14ac:dyDescent="0.45"/>
  <cols>
    <col min="1" max="1" width="8.46484375" bestFit="1" customWidth="1"/>
    <col min="2" max="2" width="11.6640625" bestFit="1" customWidth="1"/>
    <col min="3" max="3" width="17.06640625" bestFit="1" customWidth="1"/>
    <col min="4" max="4" width="5.46484375" style="55" bestFit="1" customWidth="1"/>
    <col min="5" max="5" width="15.53125" style="88" bestFit="1" customWidth="1"/>
    <col min="6" max="6" width="15.53125" bestFit="1" customWidth="1"/>
    <col min="7" max="7" width="5.46484375" style="55" bestFit="1" customWidth="1"/>
    <col min="8" max="8" width="14.06640625" style="88" bestFit="1" customWidth="1"/>
    <col min="9" max="9" width="13.06640625" bestFit="1" customWidth="1"/>
    <col min="10" max="10" width="5.46484375" style="55" bestFit="1" customWidth="1"/>
    <col min="11" max="11" width="11.59765625" style="88" bestFit="1" customWidth="1"/>
    <col min="12" max="12" width="20.46484375" bestFit="1" customWidth="1"/>
    <col min="13" max="13" width="5.46484375" style="55" bestFit="1" customWidth="1"/>
    <col min="14" max="14" width="19.1328125" style="88" bestFit="1" customWidth="1"/>
    <col min="15" max="15" width="16.3984375" bestFit="1" customWidth="1"/>
    <col min="16" max="16" width="16.19921875" bestFit="1" customWidth="1"/>
    <col min="17" max="17" width="20.3984375" bestFit="1" customWidth="1"/>
    <col min="18" max="18" width="20.46484375" bestFit="1" customWidth="1"/>
    <col min="19" max="19" width="12.6640625" bestFit="1" customWidth="1"/>
    <col min="20" max="20" width="21.33203125" bestFit="1" customWidth="1"/>
    <col min="21" max="21" width="8.3984375" bestFit="1" customWidth="1"/>
    <col min="22" max="22" width="10.53125" bestFit="1" customWidth="1"/>
    <col min="23" max="23" width="7.19921875" bestFit="1" customWidth="1"/>
    <col min="24" max="24" width="4.46484375" bestFit="1" customWidth="1"/>
    <col min="25" max="25" width="13.9296875" bestFit="1" customWidth="1"/>
    <col min="26" max="26" width="6.73046875" bestFit="1" customWidth="1"/>
    <col min="27" max="27" width="18.19921875" bestFit="1" customWidth="1"/>
  </cols>
  <sheetData>
    <row r="1" spans="1:27" x14ac:dyDescent="0.45">
      <c r="A1" s="94" t="s">
        <v>250</v>
      </c>
      <c r="B1" s="94" t="s">
        <v>252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 t="s">
        <v>251</v>
      </c>
      <c r="Q1" s="94"/>
      <c r="R1" s="94"/>
      <c r="S1" s="94"/>
      <c r="T1" s="94"/>
      <c r="U1" s="94"/>
      <c r="V1" s="94"/>
      <c r="W1" s="70" t="s">
        <v>224</v>
      </c>
      <c r="X1" s="94" t="s">
        <v>226</v>
      </c>
      <c r="Y1" s="94"/>
      <c r="Z1" s="94"/>
      <c r="AA1" s="70" t="s">
        <v>268</v>
      </c>
    </row>
    <row r="2" spans="1:27" x14ac:dyDescent="0.45">
      <c r="A2" s="94"/>
      <c r="B2" s="72" t="s">
        <v>71</v>
      </c>
      <c r="C2" s="72" t="s">
        <v>253</v>
      </c>
      <c r="D2" s="73" t="s">
        <v>254</v>
      </c>
      <c r="E2" s="87" t="s">
        <v>317</v>
      </c>
      <c r="F2" s="72" t="s">
        <v>255</v>
      </c>
      <c r="G2" s="73" t="s">
        <v>254</v>
      </c>
      <c r="H2" s="87" t="s">
        <v>314</v>
      </c>
      <c r="I2" s="72" t="s">
        <v>256</v>
      </c>
      <c r="J2" s="73" t="s">
        <v>254</v>
      </c>
      <c r="K2" s="87" t="s">
        <v>318</v>
      </c>
      <c r="L2" s="72" t="s">
        <v>257</v>
      </c>
      <c r="M2" s="73" t="s">
        <v>254</v>
      </c>
      <c r="N2" s="87" t="s">
        <v>319</v>
      </c>
      <c r="O2" s="72" t="s">
        <v>267</v>
      </c>
      <c r="P2" s="70" t="s">
        <v>262</v>
      </c>
      <c r="Q2" s="70" t="s">
        <v>304</v>
      </c>
      <c r="R2" s="70" t="s">
        <v>303</v>
      </c>
      <c r="S2" s="70" t="s">
        <v>266</v>
      </c>
      <c r="T2" s="70" t="s">
        <v>263</v>
      </c>
      <c r="U2" s="70" t="s">
        <v>264</v>
      </c>
      <c r="V2" s="70" t="s">
        <v>265</v>
      </c>
      <c r="W2" s="72" t="s">
        <v>258</v>
      </c>
      <c r="X2" s="72" t="s">
        <v>71</v>
      </c>
      <c r="Y2" s="72" t="s">
        <v>259</v>
      </c>
      <c r="Z2" s="72" t="s">
        <v>258</v>
      </c>
      <c r="AA2" s="72" t="s">
        <v>258</v>
      </c>
    </row>
    <row r="3" spans="1:27" x14ac:dyDescent="0.45">
      <c r="A3" t="s">
        <v>260</v>
      </c>
      <c r="B3" t="s">
        <v>261</v>
      </c>
      <c r="C3">
        <v>10.119999999999999</v>
      </c>
      <c r="D3" s="55">
        <v>1</v>
      </c>
      <c r="E3" s="89">
        <v>10.119999999999999</v>
      </c>
      <c r="F3" s="54">
        <v>12.01</v>
      </c>
      <c r="G3" s="55">
        <v>1</v>
      </c>
      <c r="H3" s="89">
        <v>12.01</v>
      </c>
      <c r="I3">
        <v>2.78</v>
      </c>
      <c r="J3" s="55">
        <v>1</v>
      </c>
      <c r="K3" s="89">
        <v>2.78</v>
      </c>
      <c r="L3">
        <v>2.37</v>
      </c>
      <c r="M3" s="55">
        <v>1</v>
      </c>
      <c r="N3" s="88">
        <v>2.37</v>
      </c>
      <c r="O3">
        <v>27.28</v>
      </c>
      <c r="P3" t="s">
        <v>160</v>
      </c>
      <c r="Q3" s="62">
        <v>13833.055555555555</v>
      </c>
      <c r="R3" s="55">
        <v>0.7</v>
      </c>
      <c r="S3" s="62">
        <v>9683.1388888888869</v>
      </c>
      <c r="T3" t="s">
        <v>160</v>
      </c>
      <c r="U3" s="61">
        <v>5.5</v>
      </c>
      <c r="V3" s="62">
        <v>1760.5707070707067</v>
      </c>
      <c r="W3" s="71">
        <v>4.96</v>
      </c>
      <c r="X3" t="s">
        <v>160</v>
      </c>
      <c r="Y3" s="58">
        <v>5913</v>
      </c>
      <c r="Z3" s="71">
        <v>61.064909507649332</v>
      </c>
      <c r="AA3" s="71">
        <v>66.024909507649326</v>
      </c>
    </row>
    <row r="4" spans="1:27" x14ac:dyDescent="0.45">
      <c r="A4" t="s">
        <v>260</v>
      </c>
      <c r="B4" t="s">
        <v>261</v>
      </c>
      <c r="C4">
        <v>10.119999999999999</v>
      </c>
      <c r="D4" s="55">
        <v>1</v>
      </c>
      <c r="E4" s="89">
        <v>10.119999999999999</v>
      </c>
      <c r="F4" s="54">
        <v>12.01</v>
      </c>
      <c r="G4" s="55">
        <v>1</v>
      </c>
      <c r="H4" s="89">
        <v>12.01</v>
      </c>
      <c r="I4">
        <v>2.78</v>
      </c>
      <c r="J4" s="55">
        <v>1</v>
      </c>
      <c r="K4" s="89">
        <v>2.78</v>
      </c>
      <c r="L4">
        <v>2.37</v>
      </c>
      <c r="M4" s="55">
        <v>1</v>
      </c>
      <c r="N4" s="88">
        <v>2.37</v>
      </c>
      <c r="O4">
        <v>27.28</v>
      </c>
      <c r="P4" t="s">
        <v>160</v>
      </c>
      <c r="Q4" s="62">
        <v>13833.055555555555</v>
      </c>
      <c r="R4" s="55">
        <v>0.7</v>
      </c>
      <c r="S4" s="62">
        <v>9683.1388888888869</v>
      </c>
      <c r="T4" t="s">
        <v>160</v>
      </c>
      <c r="U4" s="61">
        <v>5.5</v>
      </c>
      <c r="V4" s="62">
        <v>1760.5707070707067</v>
      </c>
      <c r="W4" s="71">
        <v>4.96</v>
      </c>
      <c r="X4" t="s">
        <v>162</v>
      </c>
      <c r="Y4" s="58">
        <v>1638</v>
      </c>
      <c r="Z4" s="71">
        <v>16.916002329364048</v>
      </c>
      <c r="AA4" s="71">
        <v>21.876002329364049</v>
      </c>
    </row>
    <row r="5" spans="1:27" x14ac:dyDescent="0.45">
      <c r="A5" t="s">
        <v>260</v>
      </c>
      <c r="B5" t="s">
        <v>261</v>
      </c>
      <c r="C5">
        <v>10.119999999999999</v>
      </c>
      <c r="D5" s="55">
        <v>1</v>
      </c>
      <c r="E5" s="89">
        <v>10.119999999999999</v>
      </c>
      <c r="F5" s="54">
        <v>12.01</v>
      </c>
      <c r="G5" s="55">
        <v>1</v>
      </c>
      <c r="H5" s="89">
        <v>12.01</v>
      </c>
      <c r="I5">
        <v>2.78</v>
      </c>
      <c r="J5" s="55">
        <v>1</v>
      </c>
      <c r="K5" s="89">
        <v>2.78</v>
      </c>
      <c r="L5">
        <v>2.37</v>
      </c>
      <c r="M5" s="55">
        <v>1</v>
      </c>
      <c r="N5" s="88">
        <v>2.37</v>
      </c>
      <c r="O5">
        <v>27.28</v>
      </c>
      <c r="P5" t="s">
        <v>160</v>
      </c>
      <c r="Q5" s="62">
        <v>13833.055555555555</v>
      </c>
      <c r="R5" s="55">
        <v>0.7</v>
      </c>
      <c r="S5" s="62">
        <v>9683.1388888888869</v>
      </c>
      <c r="T5" t="s">
        <v>162</v>
      </c>
      <c r="U5" s="61">
        <v>2.5</v>
      </c>
      <c r="V5" s="62">
        <v>3873.2555555555546</v>
      </c>
      <c r="W5" s="71">
        <v>10.911999999999999</v>
      </c>
      <c r="X5" t="s">
        <v>160</v>
      </c>
      <c r="Y5" s="58">
        <v>5913</v>
      </c>
      <c r="Z5" s="71">
        <v>61.064909507649332</v>
      </c>
      <c r="AA5" s="71">
        <v>71.976909507649339</v>
      </c>
    </row>
    <row r="6" spans="1:27" x14ac:dyDescent="0.45">
      <c r="A6" t="s">
        <v>260</v>
      </c>
      <c r="B6" t="s">
        <v>261</v>
      </c>
      <c r="C6">
        <v>10.119999999999999</v>
      </c>
      <c r="D6" s="55">
        <v>1</v>
      </c>
      <c r="E6" s="89">
        <v>10.119999999999999</v>
      </c>
      <c r="F6" s="54">
        <v>12.01</v>
      </c>
      <c r="G6" s="55">
        <v>1</v>
      </c>
      <c r="H6" s="89">
        <v>12.01</v>
      </c>
      <c r="I6">
        <v>2.78</v>
      </c>
      <c r="J6" s="55">
        <v>1</v>
      </c>
      <c r="K6" s="89">
        <v>2.78</v>
      </c>
      <c r="L6">
        <v>2.37</v>
      </c>
      <c r="M6" s="55">
        <v>1</v>
      </c>
      <c r="N6" s="88">
        <v>2.37</v>
      </c>
      <c r="O6">
        <v>27.28</v>
      </c>
      <c r="P6" t="s">
        <v>160</v>
      </c>
      <c r="Q6" s="62">
        <v>13833.055555555555</v>
      </c>
      <c r="R6" s="55">
        <v>0.7</v>
      </c>
      <c r="S6" s="62">
        <v>9683.1388888888869</v>
      </c>
      <c r="T6" t="s">
        <v>162</v>
      </c>
      <c r="U6" s="61">
        <v>2.5</v>
      </c>
      <c r="V6" s="62">
        <v>3873.2555555555546</v>
      </c>
      <c r="W6" s="71">
        <v>10.911999999999999</v>
      </c>
      <c r="X6" t="s">
        <v>162</v>
      </c>
      <c r="Y6" s="58">
        <v>1638</v>
      </c>
      <c r="Z6" s="71">
        <v>16.916002329364048</v>
      </c>
      <c r="AA6" s="71">
        <v>27.828002329364047</v>
      </c>
    </row>
    <row r="7" spans="1:27" x14ac:dyDescent="0.45">
      <c r="A7" t="s">
        <v>260</v>
      </c>
      <c r="B7" t="s">
        <v>261</v>
      </c>
      <c r="C7">
        <v>10.119999999999999</v>
      </c>
      <c r="D7" s="55">
        <v>1</v>
      </c>
      <c r="E7" s="89">
        <v>10.119999999999999</v>
      </c>
      <c r="F7" s="54">
        <v>12.01</v>
      </c>
      <c r="G7" s="55">
        <v>1</v>
      </c>
      <c r="H7" s="89">
        <v>12.01</v>
      </c>
      <c r="I7">
        <v>2.78</v>
      </c>
      <c r="J7" s="55">
        <v>1</v>
      </c>
      <c r="K7" s="89">
        <v>2.78</v>
      </c>
      <c r="L7">
        <v>2.37</v>
      </c>
      <c r="M7" s="55">
        <v>1</v>
      </c>
      <c r="N7" s="88">
        <v>2.37</v>
      </c>
      <c r="O7">
        <v>27.28</v>
      </c>
      <c r="P7" t="s">
        <v>162</v>
      </c>
      <c r="Q7" s="62">
        <v>13833.055555555555</v>
      </c>
      <c r="R7" s="55">
        <v>0.9</v>
      </c>
      <c r="S7" s="62">
        <v>12449.75</v>
      </c>
      <c r="T7" t="s">
        <v>160</v>
      </c>
      <c r="U7" s="61">
        <v>5.5</v>
      </c>
      <c r="V7" s="62">
        <v>2263.590909090909</v>
      </c>
      <c r="W7" s="71">
        <v>4.96</v>
      </c>
      <c r="X7" t="s">
        <v>160</v>
      </c>
      <c r="Y7" s="58">
        <v>5913</v>
      </c>
      <c r="Z7" s="71">
        <v>47.494929617060585</v>
      </c>
      <c r="AA7" s="71">
        <v>52.454929617060586</v>
      </c>
    </row>
    <row r="8" spans="1:27" x14ac:dyDescent="0.45">
      <c r="A8" t="s">
        <v>260</v>
      </c>
      <c r="B8" t="s">
        <v>261</v>
      </c>
      <c r="C8">
        <v>10.119999999999999</v>
      </c>
      <c r="D8" s="55">
        <v>1</v>
      </c>
      <c r="E8" s="89">
        <v>10.119999999999999</v>
      </c>
      <c r="F8" s="54">
        <v>12.01</v>
      </c>
      <c r="G8" s="55">
        <v>1</v>
      </c>
      <c r="H8" s="89">
        <v>12.01</v>
      </c>
      <c r="I8">
        <v>2.78</v>
      </c>
      <c r="J8" s="55">
        <v>1</v>
      </c>
      <c r="K8" s="89">
        <v>2.78</v>
      </c>
      <c r="L8">
        <v>2.37</v>
      </c>
      <c r="M8" s="55">
        <v>1</v>
      </c>
      <c r="N8" s="88">
        <v>2.37</v>
      </c>
      <c r="O8">
        <v>27.28</v>
      </c>
      <c r="P8" t="s">
        <v>162</v>
      </c>
      <c r="Q8" s="62">
        <v>13833.055555555555</v>
      </c>
      <c r="R8" s="55">
        <v>0.9</v>
      </c>
      <c r="S8" s="62">
        <v>12449.75</v>
      </c>
      <c r="T8" t="s">
        <v>160</v>
      </c>
      <c r="U8" s="61">
        <v>5.5</v>
      </c>
      <c r="V8" s="62">
        <v>2263.590909090909</v>
      </c>
      <c r="W8" s="71">
        <v>4.96</v>
      </c>
      <c r="X8" t="s">
        <v>162</v>
      </c>
      <c r="Y8" s="58">
        <v>1638</v>
      </c>
      <c r="Z8" s="71">
        <v>13.156890700616477</v>
      </c>
      <c r="AA8" s="71">
        <v>18.116890700616477</v>
      </c>
    </row>
    <row r="9" spans="1:27" x14ac:dyDescent="0.45">
      <c r="A9" t="s">
        <v>260</v>
      </c>
      <c r="B9" t="s">
        <v>261</v>
      </c>
      <c r="C9">
        <v>10.119999999999999</v>
      </c>
      <c r="D9" s="55">
        <v>1</v>
      </c>
      <c r="E9" s="89">
        <v>10.119999999999999</v>
      </c>
      <c r="F9" s="54">
        <v>12.01</v>
      </c>
      <c r="G9" s="55">
        <v>1</v>
      </c>
      <c r="H9" s="89">
        <v>12.01</v>
      </c>
      <c r="I9">
        <v>2.78</v>
      </c>
      <c r="J9" s="55">
        <v>1</v>
      </c>
      <c r="K9" s="89">
        <v>2.78</v>
      </c>
      <c r="L9">
        <v>2.37</v>
      </c>
      <c r="M9" s="55">
        <v>1</v>
      </c>
      <c r="N9" s="88">
        <v>2.37</v>
      </c>
      <c r="O9">
        <v>27.28</v>
      </c>
      <c r="P9" t="s">
        <v>162</v>
      </c>
      <c r="Q9" s="62">
        <v>13833.055555555555</v>
      </c>
      <c r="R9" s="55">
        <v>0.9</v>
      </c>
      <c r="S9" s="62">
        <v>12449.75</v>
      </c>
      <c r="T9" t="s">
        <v>162</v>
      </c>
      <c r="U9" s="61">
        <v>2.5</v>
      </c>
      <c r="V9" s="62">
        <v>4979.8999999999996</v>
      </c>
      <c r="W9" s="71">
        <v>10.911999999999999</v>
      </c>
      <c r="X9" t="s">
        <v>160</v>
      </c>
      <c r="Y9" s="58">
        <v>5913</v>
      </c>
      <c r="Z9" s="71">
        <v>47.494929617060585</v>
      </c>
      <c r="AA9" s="71">
        <v>58.406929617060584</v>
      </c>
    </row>
    <row r="10" spans="1:27" x14ac:dyDescent="0.45">
      <c r="A10" t="s">
        <v>260</v>
      </c>
      <c r="B10" t="s">
        <v>261</v>
      </c>
      <c r="C10">
        <v>10.119999999999999</v>
      </c>
      <c r="D10" s="55">
        <v>1</v>
      </c>
      <c r="E10" s="89">
        <v>10.119999999999999</v>
      </c>
      <c r="F10" s="54">
        <v>12.01</v>
      </c>
      <c r="G10" s="55">
        <v>1</v>
      </c>
      <c r="H10" s="89">
        <v>12.01</v>
      </c>
      <c r="I10">
        <v>2.78</v>
      </c>
      <c r="J10" s="55">
        <v>1</v>
      </c>
      <c r="K10" s="89">
        <v>2.78</v>
      </c>
      <c r="L10">
        <v>2.37</v>
      </c>
      <c r="M10" s="55">
        <v>1</v>
      </c>
      <c r="N10" s="88">
        <v>2.37</v>
      </c>
      <c r="O10">
        <v>27.28</v>
      </c>
      <c r="P10" t="s">
        <v>162</v>
      </c>
      <c r="Q10" s="62">
        <v>13833.055555555555</v>
      </c>
      <c r="R10" s="55">
        <v>0.9</v>
      </c>
      <c r="S10" s="62">
        <v>12449.75</v>
      </c>
      <c r="T10" t="s">
        <v>162</v>
      </c>
      <c r="U10" s="61">
        <v>2.5</v>
      </c>
      <c r="V10" s="62">
        <v>4979.8999999999996</v>
      </c>
      <c r="W10" s="71">
        <v>10.911999999999999</v>
      </c>
      <c r="X10" t="s">
        <v>162</v>
      </c>
      <c r="Y10" s="58">
        <v>1638</v>
      </c>
      <c r="Z10" s="71">
        <v>13.156890700616477</v>
      </c>
      <c r="AA10" s="71">
        <v>24.068890700616478</v>
      </c>
    </row>
    <row r="11" spans="1:27" x14ac:dyDescent="0.45">
      <c r="A11" t="s">
        <v>260</v>
      </c>
      <c r="B11" t="s">
        <v>269</v>
      </c>
      <c r="C11">
        <v>10.119999999999999</v>
      </c>
      <c r="D11" s="55">
        <v>1.1799190432208619</v>
      </c>
      <c r="E11" s="89">
        <v>11.940780717395121</v>
      </c>
      <c r="F11" s="54">
        <v>12.01</v>
      </c>
      <c r="G11" s="55">
        <v>1</v>
      </c>
      <c r="H11" s="89">
        <v>12.01</v>
      </c>
      <c r="I11">
        <v>2.78</v>
      </c>
      <c r="J11" s="55">
        <v>1</v>
      </c>
      <c r="K11" s="89">
        <v>2.78</v>
      </c>
      <c r="L11">
        <v>2.37</v>
      </c>
      <c r="M11" s="55">
        <v>1</v>
      </c>
      <c r="N11" s="88">
        <v>2.37</v>
      </c>
      <c r="O11" s="54">
        <v>29.100780717395121</v>
      </c>
      <c r="P11" t="s">
        <v>160</v>
      </c>
      <c r="Q11" s="62">
        <v>13833.055555555555</v>
      </c>
      <c r="R11" s="55">
        <v>0.7</v>
      </c>
      <c r="S11" s="62">
        <v>9683.1388888888869</v>
      </c>
      <c r="T11" t="s">
        <v>160</v>
      </c>
      <c r="U11" s="61">
        <v>5.5</v>
      </c>
      <c r="V11" s="62">
        <v>1760.5707070707067</v>
      </c>
      <c r="W11" s="71">
        <v>5.2910510395263852</v>
      </c>
      <c r="X11" t="s">
        <v>160</v>
      </c>
      <c r="Y11" s="58">
        <v>5913</v>
      </c>
      <c r="Z11" s="71">
        <v>61.064909507649332</v>
      </c>
      <c r="AA11" s="71">
        <v>66.355960547175712</v>
      </c>
    </row>
    <row r="12" spans="1:27" x14ac:dyDescent="0.45">
      <c r="A12" t="s">
        <v>260</v>
      </c>
      <c r="B12" t="s">
        <v>269</v>
      </c>
      <c r="C12">
        <v>10.119999999999999</v>
      </c>
      <c r="D12" s="55">
        <v>1.1799190432208619</v>
      </c>
      <c r="E12" s="89">
        <v>11.940780717395121</v>
      </c>
      <c r="F12" s="54">
        <v>12.01</v>
      </c>
      <c r="G12" s="55">
        <v>1</v>
      </c>
      <c r="H12" s="89">
        <v>12.01</v>
      </c>
      <c r="I12">
        <v>2.78</v>
      </c>
      <c r="J12" s="55">
        <v>1</v>
      </c>
      <c r="K12" s="89">
        <v>2.78</v>
      </c>
      <c r="L12">
        <v>2.37</v>
      </c>
      <c r="M12" s="55">
        <v>1</v>
      </c>
      <c r="N12" s="88">
        <v>2.37</v>
      </c>
      <c r="O12" s="54">
        <v>29.100780717395121</v>
      </c>
      <c r="P12" t="s">
        <v>160</v>
      </c>
      <c r="Q12" s="62">
        <v>13833.055555555555</v>
      </c>
      <c r="R12" s="55">
        <v>0.7</v>
      </c>
      <c r="S12" s="62">
        <v>9683.1388888888869</v>
      </c>
      <c r="T12" t="s">
        <v>160</v>
      </c>
      <c r="U12" s="61">
        <v>5.5</v>
      </c>
      <c r="V12" s="62">
        <v>1760.5707070707067</v>
      </c>
      <c r="W12" s="71">
        <v>5.2910510395263852</v>
      </c>
      <c r="X12" t="s">
        <v>162</v>
      </c>
      <c r="Y12" s="58">
        <v>1638</v>
      </c>
      <c r="Z12" s="71">
        <v>16.916002329364048</v>
      </c>
      <c r="AA12" s="71">
        <v>22.207053368890435</v>
      </c>
    </row>
    <row r="13" spans="1:27" x14ac:dyDescent="0.45">
      <c r="A13" t="s">
        <v>260</v>
      </c>
      <c r="B13" t="s">
        <v>269</v>
      </c>
      <c r="C13">
        <v>10.119999999999999</v>
      </c>
      <c r="D13" s="55">
        <v>1.1799190432208619</v>
      </c>
      <c r="E13" s="89">
        <v>11.940780717395121</v>
      </c>
      <c r="F13" s="54">
        <v>12.01</v>
      </c>
      <c r="G13" s="55">
        <v>1</v>
      </c>
      <c r="H13" s="89">
        <v>12.01</v>
      </c>
      <c r="I13">
        <v>2.78</v>
      </c>
      <c r="J13" s="55">
        <v>1</v>
      </c>
      <c r="K13" s="89">
        <v>2.78</v>
      </c>
      <c r="L13">
        <v>2.37</v>
      </c>
      <c r="M13" s="55">
        <v>1</v>
      </c>
      <c r="N13" s="88">
        <v>2.37</v>
      </c>
      <c r="O13" s="54">
        <v>29.100780717395121</v>
      </c>
      <c r="P13" t="s">
        <v>160</v>
      </c>
      <c r="Q13" s="62">
        <v>13833.055555555555</v>
      </c>
      <c r="R13" s="55">
        <v>0.7</v>
      </c>
      <c r="S13" s="62">
        <v>9683.1388888888869</v>
      </c>
      <c r="T13" t="s">
        <v>162</v>
      </c>
      <c r="U13" s="61">
        <v>2.5</v>
      </c>
      <c r="V13" s="62">
        <v>3873.2555555555546</v>
      </c>
      <c r="W13" s="71">
        <v>11.640312286958048</v>
      </c>
      <c r="X13" t="s">
        <v>160</v>
      </c>
      <c r="Y13" s="58">
        <v>5913</v>
      </c>
      <c r="Z13" s="71">
        <v>61.064909507649332</v>
      </c>
      <c r="AA13" s="71">
        <v>72.705221794607382</v>
      </c>
    </row>
    <row r="14" spans="1:27" x14ac:dyDescent="0.45">
      <c r="A14" t="s">
        <v>260</v>
      </c>
      <c r="B14" t="s">
        <v>269</v>
      </c>
      <c r="C14">
        <v>10.119999999999999</v>
      </c>
      <c r="D14" s="55">
        <v>1.1799190432208619</v>
      </c>
      <c r="E14" s="89">
        <v>11.940780717395121</v>
      </c>
      <c r="F14" s="54">
        <v>12.01</v>
      </c>
      <c r="G14" s="55">
        <v>1</v>
      </c>
      <c r="H14" s="89">
        <v>12.01</v>
      </c>
      <c r="I14">
        <v>2.78</v>
      </c>
      <c r="J14" s="55">
        <v>1</v>
      </c>
      <c r="K14" s="89">
        <v>2.78</v>
      </c>
      <c r="L14">
        <v>2.37</v>
      </c>
      <c r="M14" s="55">
        <v>1</v>
      </c>
      <c r="N14" s="88">
        <v>2.37</v>
      </c>
      <c r="O14" s="54">
        <v>29.100780717395121</v>
      </c>
      <c r="P14" t="s">
        <v>160</v>
      </c>
      <c r="Q14" s="62">
        <v>13833.055555555555</v>
      </c>
      <c r="R14" s="55">
        <v>0.7</v>
      </c>
      <c r="S14" s="62">
        <v>9683.1388888888869</v>
      </c>
      <c r="T14" t="s">
        <v>162</v>
      </c>
      <c r="U14" s="61">
        <v>2.5</v>
      </c>
      <c r="V14" s="62">
        <v>3873.2555555555546</v>
      </c>
      <c r="W14" s="71">
        <v>11.640312286958048</v>
      </c>
      <c r="X14" t="s">
        <v>162</v>
      </c>
      <c r="Y14" s="58">
        <v>1638</v>
      </c>
      <c r="Z14" s="71">
        <v>16.916002329364048</v>
      </c>
      <c r="AA14" s="71">
        <v>28.556314616322098</v>
      </c>
    </row>
    <row r="15" spans="1:27" x14ac:dyDescent="0.45">
      <c r="A15" t="s">
        <v>260</v>
      </c>
      <c r="B15" t="s">
        <v>269</v>
      </c>
      <c r="C15">
        <v>10.119999999999999</v>
      </c>
      <c r="D15" s="55">
        <v>1.1799190432208619</v>
      </c>
      <c r="E15" s="89">
        <v>11.940780717395121</v>
      </c>
      <c r="F15" s="54">
        <v>12.01</v>
      </c>
      <c r="G15" s="55">
        <v>1</v>
      </c>
      <c r="H15" s="89">
        <v>12.01</v>
      </c>
      <c r="I15">
        <v>2.78</v>
      </c>
      <c r="J15" s="55">
        <v>1</v>
      </c>
      <c r="K15" s="89">
        <v>2.78</v>
      </c>
      <c r="L15">
        <v>2.37</v>
      </c>
      <c r="M15" s="55">
        <v>1</v>
      </c>
      <c r="N15" s="88">
        <v>2.37</v>
      </c>
      <c r="O15" s="54">
        <v>29.100780717395121</v>
      </c>
      <c r="P15" t="s">
        <v>162</v>
      </c>
      <c r="Q15" s="62">
        <v>13833.055555555555</v>
      </c>
      <c r="R15" s="55">
        <v>0.9</v>
      </c>
      <c r="S15" s="62">
        <v>12449.75</v>
      </c>
      <c r="T15" t="s">
        <v>160</v>
      </c>
      <c r="U15" s="61">
        <v>5.5</v>
      </c>
      <c r="V15" s="62">
        <v>2263.590909090909</v>
      </c>
      <c r="W15" s="71">
        <v>5.2910510395263861</v>
      </c>
      <c r="X15" t="s">
        <v>160</v>
      </c>
      <c r="Y15" s="58">
        <v>5913</v>
      </c>
      <c r="Z15" s="71">
        <v>47.494929617060585</v>
      </c>
      <c r="AA15" s="71">
        <v>52.785980656586972</v>
      </c>
    </row>
    <row r="16" spans="1:27" x14ac:dyDescent="0.45">
      <c r="A16" t="s">
        <v>260</v>
      </c>
      <c r="B16" t="s">
        <v>269</v>
      </c>
      <c r="C16">
        <v>10.119999999999999</v>
      </c>
      <c r="D16" s="55">
        <v>1.1799190432208619</v>
      </c>
      <c r="E16" s="89">
        <v>11.940780717395121</v>
      </c>
      <c r="F16" s="54">
        <v>12.01</v>
      </c>
      <c r="G16" s="55">
        <v>1</v>
      </c>
      <c r="H16" s="89">
        <v>12.01</v>
      </c>
      <c r="I16">
        <v>2.78</v>
      </c>
      <c r="J16" s="55">
        <v>1</v>
      </c>
      <c r="K16" s="89">
        <v>2.78</v>
      </c>
      <c r="L16">
        <v>2.37</v>
      </c>
      <c r="M16" s="55">
        <v>1</v>
      </c>
      <c r="N16" s="88">
        <v>2.37</v>
      </c>
      <c r="O16" s="54">
        <v>29.100780717395121</v>
      </c>
      <c r="P16" t="s">
        <v>162</v>
      </c>
      <c r="Q16" s="62">
        <v>13833.055555555555</v>
      </c>
      <c r="R16" s="55">
        <v>0.9</v>
      </c>
      <c r="S16" s="62">
        <v>12449.75</v>
      </c>
      <c r="T16" t="s">
        <v>160</v>
      </c>
      <c r="U16" s="61">
        <v>5.5</v>
      </c>
      <c r="V16" s="62">
        <v>2263.590909090909</v>
      </c>
      <c r="W16" s="71">
        <v>5.2910510395263861</v>
      </c>
      <c r="X16" t="s">
        <v>162</v>
      </c>
      <c r="Y16" s="58">
        <v>1638</v>
      </c>
      <c r="Z16" s="71">
        <v>13.156890700616477</v>
      </c>
      <c r="AA16" s="71">
        <v>18.447941740142863</v>
      </c>
    </row>
    <row r="17" spans="1:27" x14ac:dyDescent="0.45">
      <c r="A17" t="s">
        <v>260</v>
      </c>
      <c r="B17" t="s">
        <v>269</v>
      </c>
      <c r="C17">
        <v>10.119999999999999</v>
      </c>
      <c r="D17" s="55">
        <v>1.1799190432208619</v>
      </c>
      <c r="E17" s="89">
        <v>11.940780717395121</v>
      </c>
      <c r="F17" s="54">
        <v>12.01</v>
      </c>
      <c r="G17" s="55">
        <v>1</v>
      </c>
      <c r="H17" s="89">
        <v>12.01</v>
      </c>
      <c r="I17">
        <v>2.78</v>
      </c>
      <c r="J17" s="55">
        <v>1</v>
      </c>
      <c r="K17" s="89">
        <v>2.78</v>
      </c>
      <c r="L17">
        <v>2.37</v>
      </c>
      <c r="M17" s="55">
        <v>1</v>
      </c>
      <c r="N17" s="88">
        <v>2.37</v>
      </c>
      <c r="O17" s="54">
        <v>29.100780717395121</v>
      </c>
      <c r="P17" t="s">
        <v>162</v>
      </c>
      <c r="Q17" s="62">
        <v>13833.055555555555</v>
      </c>
      <c r="R17" s="55">
        <v>0.9</v>
      </c>
      <c r="S17" s="62">
        <v>12449.75</v>
      </c>
      <c r="T17" t="s">
        <v>162</v>
      </c>
      <c r="U17" s="61">
        <v>2.5</v>
      </c>
      <c r="V17" s="62">
        <v>4979.8999999999996</v>
      </c>
      <c r="W17" s="71">
        <v>11.640312286958048</v>
      </c>
      <c r="X17" t="s">
        <v>160</v>
      </c>
      <c r="Y17" s="58">
        <v>5913</v>
      </c>
      <c r="Z17" s="71">
        <v>47.494929617060585</v>
      </c>
      <c r="AA17" s="71">
        <v>59.135241904018635</v>
      </c>
    </row>
    <row r="18" spans="1:27" x14ac:dyDescent="0.45">
      <c r="A18" t="s">
        <v>260</v>
      </c>
      <c r="B18" t="s">
        <v>269</v>
      </c>
      <c r="C18">
        <v>10.119999999999999</v>
      </c>
      <c r="D18" s="55">
        <v>1.1799190432208619</v>
      </c>
      <c r="E18" s="89">
        <v>11.940780717395121</v>
      </c>
      <c r="F18" s="54">
        <v>12.01</v>
      </c>
      <c r="G18" s="55">
        <v>1</v>
      </c>
      <c r="H18" s="89">
        <v>12.01</v>
      </c>
      <c r="I18">
        <v>2.78</v>
      </c>
      <c r="J18" s="55">
        <v>1</v>
      </c>
      <c r="K18" s="89">
        <v>2.78</v>
      </c>
      <c r="L18">
        <v>2.37</v>
      </c>
      <c r="M18" s="55">
        <v>1</v>
      </c>
      <c r="N18" s="88">
        <v>2.37</v>
      </c>
      <c r="O18" s="54">
        <v>29.100780717395121</v>
      </c>
      <c r="P18" t="s">
        <v>162</v>
      </c>
      <c r="Q18" s="62">
        <v>13833.055555555555</v>
      </c>
      <c r="R18" s="55">
        <v>0.9</v>
      </c>
      <c r="S18" s="62">
        <v>12449.75</v>
      </c>
      <c r="T18" t="s">
        <v>162</v>
      </c>
      <c r="U18" s="61">
        <v>2.5</v>
      </c>
      <c r="V18" s="62">
        <v>4979.8999999999996</v>
      </c>
      <c r="W18" s="71">
        <v>11.640312286958048</v>
      </c>
      <c r="X18" t="s">
        <v>162</v>
      </c>
      <c r="Y18" s="58">
        <v>1638</v>
      </c>
      <c r="Z18" s="71">
        <v>13.156890700616477</v>
      </c>
      <c r="AA18" s="71">
        <v>24.797202987574526</v>
      </c>
    </row>
    <row r="19" spans="1:27" x14ac:dyDescent="0.45">
      <c r="A19" t="s">
        <v>260</v>
      </c>
      <c r="B19" t="s">
        <v>270</v>
      </c>
      <c r="C19">
        <v>10.119999999999999</v>
      </c>
      <c r="D19" s="55">
        <v>0.88600118133490835</v>
      </c>
      <c r="E19" s="89">
        <v>8.9663319551092719</v>
      </c>
      <c r="F19" s="54">
        <v>12.01</v>
      </c>
      <c r="G19" s="55">
        <v>1</v>
      </c>
      <c r="H19" s="89">
        <v>12.01</v>
      </c>
      <c r="I19">
        <v>2.78</v>
      </c>
      <c r="J19" s="55">
        <v>1</v>
      </c>
      <c r="K19" s="89">
        <v>2.78</v>
      </c>
      <c r="L19">
        <v>2.37</v>
      </c>
      <c r="M19" s="55">
        <v>1</v>
      </c>
      <c r="N19" s="88">
        <v>2.37</v>
      </c>
      <c r="O19" s="54">
        <v>26.126331955109276</v>
      </c>
      <c r="P19" t="s">
        <v>160</v>
      </c>
      <c r="Q19" s="62">
        <v>13833.055555555555</v>
      </c>
      <c r="R19" s="55">
        <v>0.7</v>
      </c>
      <c r="S19" s="62">
        <v>9683.1388888888869</v>
      </c>
      <c r="T19" t="s">
        <v>160</v>
      </c>
      <c r="U19" s="61">
        <v>5.5</v>
      </c>
      <c r="V19" s="62">
        <v>1760.5707070707067</v>
      </c>
      <c r="W19" s="71">
        <v>4.7502421736562317</v>
      </c>
      <c r="X19" t="s">
        <v>160</v>
      </c>
      <c r="Y19" s="58">
        <v>5913</v>
      </c>
      <c r="Z19" s="71">
        <v>61.064909507649332</v>
      </c>
      <c r="AA19" s="71">
        <v>65.815151681305565</v>
      </c>
    </row>
    <row r="20" spans="1:27" x14ac:dyDescent="0.45">
      <c r="A20" t="s">
        <v>260</v>
      </c>
      <c r="B20" t="s">
        <v>270</v>
      </c>
      <c r="C20">
        <v>10.119999999999999</v>
      </c>
      <c r="D20" s="55">
        <v>0.88600118133490835</v>
      </c>
      <c r="E20" s="89">
        <v>8.9663319551092719</v>
      </c>
      <c r="F20" s="54">
        <v>12.01</v>
      </c>
      <c r="G20" s="55">
        <v>1</v>
      </c>
      <c r="H20" s="89">
        <v>12.01</v>
      </c>
      <c r="I20">
        <v>2.78</v>
      </c>
      <c r="J20" s="55">
        <v>1</v>
      </c>
      <c r="K20" s="89">
        <v>2.78</v>
      </c>
      <c r="L20">
        <v>2.37</v>
      </c>
      <c r="M20" s="55">
        <v>1</v>
      </c>
      <c r="N20" s="88">
        <v>2.37</v>
      </c>
      <c r="O20" s="54">
        <v>26.126331955109276</v>
      </c>
      <c r="P20" t="s">
        <v>160</v>
      </c>
      <c r="Q20" s="62">
        <v>13833.055555555555</v>
      </c>
      <c r="R20" s="55">
        <v>0.7</v>
      </c>
      <c r="S20" s="62">
        <v>9683.1388888888869</v>
      </c>
      <c r="T20" t="s">
        <v>160</v>
      </c>
      <c r="U20" s="61">
        <v>5.5</v>
      </c>
      <c r="V20" s="62">
        <v>1760.5707070707067</v>
      </c>
      <c r="W20" s="71">
        <v>4.7502421736562317</v>
      </c>
      <c r="X20" t="s">
        <v>162</v>
      </c>
      <c r="Y20" s="58">
        <v>1638</v>
      </c>
      <c r="Z20" s="71">
        <v>16.916002329364048</v>
      </c>
      <c r="AA20" s="71">
        <v>21.66624450302028</v>
      </c>
    </row>
    <row r="21" spans="1:27" x14ac:dyDescent="0.45">
      <c r="A21" t="s">
        <v>260</v>
      </c>
      <c r="B21" t="s">
        <v>270</v>
      </c>
      <c r="C21">
        <v>10.119999999999999</v>
      </c>
      <c r="D21" s="55">
        <v>0.88600118133490835</v>
      </c>
      <c r="E21" s="89">
        <v>8.9663319551092719</v>
      </c>
      <c r="F21" s="54">
        <v>12.01</v>
      </c>
      <c r="G21" s="55">
        <v>1</v>
      </c>
      <c r="H21" s="89">
        <v>12.01</v>
      </c>
      <c r="I21">
        <v>2.78</v>
      </c>
      <c r="J21" s="55">
        <v>1</v>
      </c>
      <c r="K21" s="89">
        <v>2.78</v>
      </c>
      <c r="L21">
        <v>2.37</v>
      </c>
      <c r="M21" s="55">
        <v>1</v>
      </c>
      <c r="N21" s="88">
        <v>2.37</v>
      </c>
      <c r="O21" s="54">
        <v>26.126331955109276</v>
      </c>
      <c r="P21" t="s">
        <v>160</v>
      </c>
      <c r="Q21" s="62">
        <v>13833.055555555555</v>
      </c>
      <c r="R21" s="55">
        <v>0.7</v>
      </c>
      <c r="S21" s="62">
        <v>9683.1388888888869</v>
      </c>
      <c r="T21" t="s">
        <v>162</v>
      </c>
      <c r="U21" s="61">
        <v>2.5</v>
      </c>
      <c r="V21" s="62">
        <v>3873.2555555555546</v>
      </c>
      <c r="W21" s="71">
        <v>10.450532782043711</v>
      </c>
      <c r="X21" t="s">
        <v>160</v>
      </c>
      <c r="Y21" s="58">
        <v>5913</v>
      </c>
      <c r="Z21" s="71">
        <v>61.064909507649332</v>
      </c>
      <c r="AA21" s="71">
        <v>71.515442289693041</v>
      </c>
    </row>
    <row r="22" spans="1:27" x14ac:dyDescent="0.45">
      <c r="A22" t="s">
        <v>260</v>
      </c>
      <c r="B22" t="s">
        <v>270</v>
      </c>
      <c r="C22">
        <v>10.119999999999999</v>
      </c>
      <c r="D22" s="55">
        <v>0.88600118133490835</v>
      </c>
      <c r="E22" s="89">
        <v>8.9663319551092719</v>
      </c>
      <c r="F22" s="54">
        <v>12.01</v>
      </c>
      <c r="G22" s="55">
        <v>1</v>
      </c>
      <c r="H22" s="89">
        <v>12.01</v>
      </c>
      <c r="I22">
        <v>2.78</v>
      </c>
      <c r="J22" s="55">
        <v>1</v>
      </c>
      <c r="K22" s="89">
        <v>2.78</v>
      </c>
      <c r="L22">
        <v>2.37</v>
      </c>
      <c r="M22" s="55">
        <v>1</v>
      </c>
      <c r="N22" s="88">
        <v>2.37</v>
      </c>
      <c r="O22" s="54">
        <v>26.126331955109276</v>
      </c>
      <c r="P22" t="s">
        <v>160</v>
      </c>
      <c r="Q22" s="62">
        <v>13833.055555555555</v>
      </c>
      <c r="R22" s="55">
        <v>0.7</v>
      </c>
      <c r="S22" s="62">
        <v>9683.1388888888869</v>
      </c>
      <c r="T22" t="s">
        <v>162</v>
      </c>
      <c r="U22" s="61">
        <v>2.5</v>
      </c>
      <c r="V22" s="62">
        <v>3873.2555555555546</v>
      </c>
      <c r="W22" s="71">
        <v>10.450532782043711</v>
      </c>
      <c r="X22" t="s">
        <v>162</v>
      </c>
      <c r="Y22" s="58">
        <v>1638</v>
      </c>
      <c r="Z22" s="71">
        <v>16.916002329364048</v>
      </c>
      <c r="AA22" s="71">
        <v>27.366535111407757</v>
      </c>
    </row>
    <row r="23" spans="1:27" x14ac:dyDescent="0.45">
      <c r="A23" t="s">
        <v>260</v>
      </c>
      <c r="B23" t="s">
        <v>270</v>
      </c>
      <c r="C23">
        <v>10.119999999999999</v>
      </c>
      <c r="D23" s="55">
        <v>0.88600118133490835</v>
      </c>
      <c r="E23" s="89">
        <v>8.9663319551092719</v>
      </c>
      <c r="F23" s="54">
        <v>12.01</v>
      </c>
      <c r="G23" s="55">
        <v>1</v>
      </c>
      <c r="H23" s="89">
        <v>12.01</v>
      </c>
      <c r="I23">
        <v>2.78</v>
      </c>
      <c r="J23" s="55">
        <v>1</v>
      </c>
      <c r="K23" s="89">
        <v>2.78</v>
      </c>
      <c r="L23">
        <v>2.37</v>
      </c>
      <c r="M23" s="55">
        <v>1</v>
      </c>
      <c r="N23" s="88">
        <v>2.37</v>
      </c>
      <c r="O23" s="54">
        <v>26.126331955109276</v>
      </c>
      <c r="P23" t="s">
        <v>162</v>
      </c>
      <c r="Q23" s="62">
        <v>13833.055555555555</v>
      </c>
      <c r="R23" s="55">
        <v>0.9</v>
      </c>
      <c r="S23" s="62">
        <v>12449.75</v>
      </c>
      <c r="T23" t="s">
        <v>160</v>
      </c>
      <c r="U23" s="61">
        <v>5.5</v>
      </c>
      <c r="V23" s="62">
        <v>2263.590909090909</v>
      </c>
      <c r="W23" s="71">
        <v>4.7502421736562317</v>
      </c>
      <c r="X23" t="s">
        <v>160</v>
      </c>
      <c r="Y23" s="58">
        <v>5913</v>
      </c>
      <c r="Z23" s="71">
        <v>47.494929617060585</v>
      </c>
      <c r="AA23" s="71">
        <v>52.245171790716817</v>
      </c>
    </row>
    <row r="24" spans="1:27" x14ac:dyDescent="0.45">
      <c r="A24" t="s">
        <v>260</v>
      </c>
      <c r="B24" t="s">
        <v>270</v>
      </c>
      <c r="C24">
        <v>10.119999999999999</v>
      </c>
      <c r="D24" s="55">
        <v>0.88600118133490835</v>
      </c>
      <c r="E24" s="89">
        <v>8.9663319551092719</v>
      </c>
      <c r="F24" s="54">
        <v>12.01</v>
      </c>
      <c r="G24" s="55">
        <v>1</v>
      </c>
      <c r="H24" s="89">
        <v>12.01</v>
      </c>
      <c r="I24">
        <v>2.78</v>
      </c>
      <c r="J24" s="55">
        <v>1</v>
      </c>
      <c r="K24" s="89">
        <v>2.78</v>
      </c>
      <c r="L24">
        <v>2.37</v>
      </c>
      <c r="M24" s="55">
        <v>1</v>
      </c>
      <c r="N24" s="88">
        <v>2.37</v>
      </c>
      <c r="O24" s="54">
        <v>26.126331955109276</v>
      </c>
      <c r="P24" t="s">
        <v>162</v>
      </c>
      <c r="Q24" s="62">
        <v>13833.055555555555</v>
      </c>
      <c r="R24" s="55">
        <v>0.9</v>
      </c>
      <c r="S24" s="62">
        <v>12449.75</v>
      </c>
      <c r="T24" t="s">
        <v>160</v>
      </c>
      <c r="U24" s="61">
        <v>5.5</v>
      </c>
      <c r="V24" s="62">
        <v>2263.590909090909</v>
      </c>
      <c r="W24" s="71">
        <v>4.7502421736562317</v>
      </c>
      <c r="X24" t="s">
        <v>162</v>
      </c>
      <c r="Y24" s="58">
        <v>1638</v>
      </c>
      <c r="Z24" s="71">
        <v>13.156890700616477</v>
      </c>
      <c r="AA24" s="71">
        <v>17.907132874272708</v>
      </c>
    </row>
    <row r="25" spans="1:27" x14ac:dyDescent="0.45">
      <c r="A25" t="s">
        <v>260</v>
      </c>
      <c r="B25" t="s">
        <v>270</v>
      </c>
      <c r="C25">
        <v>10.119999999999999</v>
      </c>
      <c r="D25" s="55">
        <v>0.88600118133490835</v>
      </c>
      <c r="E25" s="89">
        <v>8.9663319551092719</v>
      </c>
      <c r="F25" s="54">
        <v>12.01</v>
      </c>
      <c r="G25" s="55">
        <v>1</v>
      </c>
      <c r="H25" s="89">
        <v>12.01</v>
      </c>
      <c r="I25">
        <v>2.78</v>
      </c>
      <c r="J25" s="55">
        <v>1</v>
      </c>
      <c r="K25" s="89">
        <v>2.78</v>
      </c>
      <c r="L25">
        <v>2.37</v>
      </c>
      <c r="M25" s="55">
        <v>1</v>
      </c>
      <c r="N25" s="88">
        <v>2.37</v>
      </c>
      <c r="O25" s="54">
        <v>26.126331955109276</v>
      </c>
      <c r="P25" t="s">
        <v>162</v>
      </c>
      <c r="Q25" s="62">
        <v>13833.055555555555</v>
      </c>
      <c r="R25" s="55">
        <v>0.9</v>
      </c>
      <c r="S25" s="62">
        <v>12449.75</v>
      </c>
      <c r="T25" t="s">
        <v>162</v>
      </c>
      <c r="U25" s="61">
        <v>2.5</v>
      </c>
      <c r="V25" s="62">
        <v>4979.8999999999996</v>
      </c>
      <c r="W25" s="71">
        <v>10.450532782043709</v>
      </c>
      <c r="X25" t="s">
        <v>160</v>
      </c>
      <c r="Y25" s="58">
        <v>5913</v>
      </c>
      <c r="Z25" s="71">
        <v>47.494929617060585</v>
      </c>
      <c r="AA25" s="71">
        <v>57.945462399104294</v>
      </c>
    </row>
    <row r="26" spans="1:27" x14ac:dyDescent="0.45">
      <c r="A26" t="s">
        <v>260</v>
      </c>
      <c r="B26" t="s">
        <v>270</v>
      </c>
      <c r="C26">
        <v>10.119999999999999</v>
      </c>
      <c r="D26" s="55">
        <v>0.88600118133490835</v>
      </c>
      <c r="E26" s="89">
        <v>8.9663319551092719</v>
      </c>
      <c r="F26" s="54">
        <v>12.01</v>
      </c>
      <c r="G26" s="55">
        <v>1</v>
      </c>
      <c r="H26" s="89">
        <v>12.01</v>
      </c>
      <c r="I26">
        <v>2.78</v>
      </c>
      <c r="J26" s="55">
        <v>1</v>
      </c>
      <c r="K26" s="89">
        <v>2.78</v>
      </c>
      <c r="L26">
        <v>2.37</v>
      </c>
      <c r="M26" s="55">
        <v>1</v>
      </c>
      <c r="N26" s="88">
        <v>2.37</v>
      </c>
      <c r="O26" s="54">
        <v>26.126331955109276</v>
      </c>
      <c r="P26" t="s">
        <v>162</v>
      </c>
      <c r="Q26" s="62">
        <v>13833.055555555555</v>
      </c>
      <c r="R26" s="55">
        <v>0.9</v>
      </c>
      <c r="S26" s="62">
        <v>12449.75</v>
      </c>
      <c r="T26" t="s">
        <v>162</v>
      </c>
      <c r="U26" s="61">
        <v>2.5</v>
      </c>
      <c r="V26" s="62">
        <v>4979.8999999999996</v>
      </c>
      <c r="W26" s="71">
        <v>10.450532782043709</v>
      </c>
      <c r="X26" t="s">
        <v>162</v>
      </c>
      <c r="Y26" s="58">
        <v>1638</v>
      </c>
      <c r="Z26" s="71">
        <v>13.156890700616477</v>
      </c>
      <c r="AA26" s="71">
        <v>23.607423482660188</v>
      </c>
    </row>
    <row r="27" spans="1:27" x14ac:dyDescent="0.45">
      <c r="A27" t="s">
        <v>175</v>
      </c>
      <c r="B27" t="s">
        <v>261</v>
      </c>
      <c r="C27" s="54">
        <v>3.9908691715013291</v>
      </c>
      <c r="D27" s="55">
        <v>1</v>
      </c>
      <c r="E27" s="89">
        <v>3.9908691715013291</v>
      </c>
      <c r="F27" s="54">
        <v>3.0744200303053368</v>
      </c>
      <c r="G27" s="55">
        <v>1</v>
      </c>
      <c r="H27" s="89">
        <v>3.0744200303053368</v>
      </c>
      <c r="I27" s="54">
        <v>2.2968746172412664</v>
      </c>
      <c r="J27" s="55">
        <v>1</v>
      </c>
      <c r="K27" s="89">
        <v>2.2968746172412664</v>
      </c>
      <c r="L27" s="54">
        <v>0</v>
      </c>
      <c r="M27" s="55">
        <v>1</v>
      </c>
      <c r="N27" s="88">
        <v>0</v>
      </c>
      <c r="O27" s="54">
        <v>9.3621638190479324</v>
      </c>
      <c r="P27" t="s">
        <v>160</v>
      </c>
      <c r="Q27" s="62">
        <v>13833.055555555555</v>
      </c>
      <c r="R27" s="55">
        <v>0.7</v>
      </c>
      <c r="S27" s="62">
        <v>9683.1388888888869</v>
      </c>
      <c r="T27" t="s">
        <v>160</v>
      </c>
      <c r="U27" s="61">
        <v>0.9</v>
      </c>
      <c r="V27" s="62">
        <v>10759.043209876541</v>
      </c>
      <c r="W27" s="71">
        <v>10.402404243386592</v>
      </c>
      <c r="X27" t="s">
        <v>160</v>
      </c>
      <c r="Y27" s="58">
        <v>2026</v>
      </c>
      <c r="Z27" s="71">
        <v>20.922967472094967</v>
      </c>
      <c r="AA27" s="71">
        <v>31.325371715481559</v>
      </c>
    </row>
    <row r="28" spans="1:27" x14ac:dyDescent="0.45">
      <c r="A28" t="s">
        <v>175</v>
      </c>
      <c r="B28" t="s">
        <v>261</v>
      </c>
      <c r="C28" s="54">
        <v>3.9908691715013291</v>
      </c>
      <c r="D28" s="55">
        <v>1</v>
      </c>
      <c r="E28" s="89">
        <v>3.9908691715013291</v>
      </c>
      <c r="F28" s="54">
        <v>3.0744200303053368</v>
      </c>
      <c r="G28" s="55">
        <v>1</v>
      </c>
      <c r="H28" s="89">
        <v>3.0744200303053368</v>
      </c>
      <c r="I28" s="54">
        <v>2.2968746172412664</v>
      </c>
      <c r="J28" s="55">
        <v>1</v>
      </c>
      <c r="K28" s="89">
        <v>2.2968746172412664</v>
      </c>
      <c r="L28" s="54">
        <v>0</v>
      </c>
      <c r="M28" s="55">
        <v>1</v>
      </c>
      <c r="N28" s="88">
        <v>0</v>
      </c>
      <c r="O28" s="54">
        <v>9.3621638190479324</v>
      </c>
      <c r="P28" t="s">
        <v>160</v>
      </c>
      <c r="Q28" s="62">
        <v>13833.055555555555</v>
      </c>
      <c r="R28" s="55">
        <v>0.7</v>
      </c>
      <c r="S28" s="62">
        <v>9683.1388888888869</v>
      </c>
      <c r="T28" t="s">
        <v>160</v>
      </c>
      <c r="U28" s="61">
        <v>0.9</v>
      </c>
      <c r="V28" s="62">
        <v>10759.043209876541</v>
      </c>
      <c r="W28" s="71">
        <v>10.402404243386592</v>
      </c>
      <c r="X28" t="s">
        <v>162</v>
      </c>
      <c r="Y28" s="58">
        <v>857</v>
      </c>
      <c r="Z28" s="71">
        <v>8.8504358951556696</v>
      </c>
      <c r="AA28" s="71">
        <v>19.252840138542261</v>
      </c>
    </row>
    <row r="29" spans="1:27" x14ac:dyDescent="0.45">
      <c r="A29" t="s">
        <v>175</v>
      </c>
      <c r="B29" t="s">
        <v>261</v>
      </c>
      <c r="C29" s="54">
        <v>3.9908691715013291</v>
      </c>
      <c r="D29" s="55">
        <v>1</v>
      </c>
      <c r="E29" s="89">
        <v>3.9908691715013291</v>
      </c>
      <c r="F29" s="54">
        <v>3.0744200303053368</v>
      </c>
      <c r="G29" s="55">
        <v>1</v>
      </c>
      <c r="H29" s="89">
        <v>3.0744200303053368</v>
      </c>
      <c r="I29" s="54">
        <v>2.2968746172412664</v>
      </c>
      <c r="J29" s="55">
        <v>1</v>
      </c>
      <c r="K29" s="89">
        <v>2.2968746172412664</v>
      </c>
      <c r="L29" s="54">
        <v>0</v>
      </c>
      <c r="M29" s="55">
        <v>1</v>
      </c>
      <c r="N29" s="88">
        <v>0</v>
      </c>
      <c r="O29" s="54">
        <v>9.3621638190479324</v>
      </c>
      <c r="P29" t="s">
        <v>160</v>
      </c>
      <c r="Q29" s="62">
        <v>13833.055555555555</v>
      </c>
      <c r="R29" s="55">
        <v>0.7</v>
      </c>
      <c r="S29" s="62">
        <v>9683.1388888888869</v>
      </c>
      <c r="T29" t="s">
        <v>162</v>
      </c>
      <c r="U29" s="61">
        <v>0.7</v>
      </c>
      <c r="V29" s="62">
        <v>13833.055555555553</v>
      </c>
      <c r="W29" s="71">
        <v>13.374519741497046</v>
      </c>
      <c r="X29" t="s">
        <v>160</v>
      </c>
      <c r="Y29" s="58">
        <v>2026</v>
      </c>
      <c r="Z29" s="71">
        <v>20.922967472094967</v>
      </c>
      <c r="AA29" s="71">
        <v>34.297487213592014</v>
      </c>
    </row>
    <row r="30" spans="1:27" x14ac:dyDescent="0.45">
      <c r="A30" t="s">
        <v>175</v>
      </c>
      <c r="B30" t="s">
        <v>261</v>
      </c>
      <c r="C30" s="54">
        <v>3.9908691715013291</v>
      </c>
      <c r="D30" s="55">
        <v>1</v>
      </c>
      <c r="E30" s="89">
        <v>3.9908691715013291</v>
      </c>
      <c r="F30" s="54">
        <v>3.0744200303053368</v>
      </c>
      <c r="G30" s="55">
        <v>1</v>
      </c>
      <c r="H30" s="89">
        <v>3.0744200303053368</v>
      </c>
      <c r="I30" s="54">
        <v>2.2968746172412664</v>
      </c>
      <c r="J30" s="55">
        <v>1</v>
      </c>
      <c r="K30" s="89">
        <v>2.2968746172412664</v>
      </c>
      <c r="L30" s="54">
        <v>0</v>
      </c>
      <c r="M30" s="55">
        <v>1</v>
      </c>
      <c r="N30" s="88">
        <v>0</v>
      </c>
      <c r="O30" s="54">
        <v>9.3621638190479324</v>
      </c>
      <c r="P30" t="s">
        <v>160</v>
      </c>
      <c r="Q30" s="62">
        <v>13833.055555555555</v>
      </c>
      <c r="R30" s="55">
        <v>0.7</v>
      </c>
      <c r="S30" s="62">
        <v>9683.1388888888869</v>
      </c>
      <c r="T30" t="s">
        <v>162</v>
      </c>
      <c r="U30" s="61">
        <v>0.7</v>
      </c>
      <c r="V30" s="62">
        <v>13833.055555555553</v>
      </c>
      <c r="W30" s="71">
        <v>13.374519741497046</v>
      </c>
      <c r="X30" t="s">
        <v>162</v>
      </c>
      <c r="Y30" s="58">
        <v>857</v>
      </c>
      <c r="Z30" s="71">
        <v>8.8504358951556696</v>
      </c>
      <c r="AA30" s="71">
        <v>22.224955636652716</v>
      </c>
    </row>
    <row r="31" spans="1:27" x14ac:dyDescent="0.45">
      <c r="A31" t="s">
        <v>175</v>
      </c>
      <c r="B31" t="s">
        <v>261</v>
      </c>
      <c r="C31" s="54">
        <v>3.9908691715013291</v>
      </c>
      <c r="D31" s="55">
        <v>1</v>
      </c>
      <c r="E31" s="89">
        <v>3.9908691715013291</v>
      </c>
      <c r="F31" s="54">
        <v>3.0744200303053368</v>
      </c>
      <c r="G31" s="55">
        <v>1</v>
      </c>
      <c r="H31" s="89">
        <v>3.0744200303053368</v>
      </c>
      <c r="I31" s="54">
        <v>2.2968746172412664</v>
      </c>
      <c r="J31" s="55">
        <v>1</v>
      </c>
      <c r="K31" s="89">
        <v>2.2968746172412664</v>
      </c>
      <c r="L31" s="54">
        <v>0</v>
      </c>
      <c r="M31" s="55">
        <v>1</v>
      </c>
      <c r="N31" s="88">
        <v>0</v>
      </c>
      <c r="O31" s="54">
        <v>9.3621638190479324</v>
      </c>
      <c r="P31" t="s">
        <v>162</v>
      </c>
      <c r="Q31" s="62">
        <v>13833.055555555555</v>
      </c>
      <c r="R31" s="55">
        <v>0.9</v>
      </c>
      <c r="S31" s="62">
        <v>12449.75</v>
      </c>
      <c r="T31" t="s">
        <v>160</v>
      </c>
      <c r="U31" s="61">
        <v>0.9</v>
      </c>
      <c r="V31" s="62">
        <v>13833.055555555555</v>
      </c>
      <c r="W31" s="71">
        <v>10.40240424338659</v>
      </c>
      <c r="X31" t="s">
        <v>160</v>
      </c>
      <c r="Y31" s="58">
        <v>2026</v>
      </c>
      <c r="Z31" s="71">
        <v>16.273419144962752</v>
      </c>
      <c r="AA31" s="71">
        <v>26.675823388349343</v>
      </c>
    </row>
    <row r="32" spans="1:27" x14ac:dyDescent="0.45">
      <c r="A32" t="s">
        <v>175</v>
      </c>
      <c r="B32" t="s">
        <v>261</v>
      </c>
      <c r="C32" s="54">
        <v>3.9908691715013291</v>
      </c>
      <c r="D32" s="55">
        <v>1</v>
      </c>
      <c r="E32" s="89">
        <v>3.9908691715013291</v>
      </c>
      <c r="F32" s="54">
        <v>3.0744200303053368</v>
      </c>
      <c r="G32" s="55">
        <v>1</v>
      </c>
      <c r="H32" s="89">
        <v>3.0744200303053368</v>
      </c>
      <c r="I32" s="54">
        <v>2.2968746172412664</v>
      </c>
      <c r="J32" s="55">
        <v>1</v>
      </c>
      <c r="K32" s="89">
        <v>2.2968746172412664</v>
      </c>
      <c r="L32" s="54">
        <v>0</v>
      </c>
      <c r="M32" s="55">
        <v>1</v>
      </c>
      <c r="N32" s="88">
        <v>0</v>
      </c>
      <c r="O32" s="54">
        <v>9.3621638190479324</v>
      </c>
      <c r="P32" t="s">
        <v>162</v>
      </c>
      <c r="Q32" s="62">
        <v>13833.055555555555</v>
      </c>
      <c r="R32" s="55">
        <v>0.9</v>
      </c>
      <c r="S32" s="62">
        <v>12449.75</v>
      </c>
      <c r="T32" t="s">
        <v>160</v>
      </c>
      <c r="U32" s="61">
        <v>0.9</v>
      </c>
      <c r="V32" s="62">
        <v>13833.055555555555</v>
      </c>
      <c r="W32" s="71">
        <v>10.40240424338659</v>
      </c>
      <c r="X32" t="s">
        <v>162</v>
      </c>
      <c r="Y32" s="58">
        <v>857</v>
      </c>
      <c r="Z32" s="71">
        <v>6.883672362898853</v>
      </c>
      <c r="AA32" s="71">
        <v>17.286076606285441</v>
      </c>
    </row>
    <row r="33" spans="1:27" x14ac:dyDescent="0.45">
      <c r="A33" t="s">
        <v>175</v>
      </c>
      <c r="B33" t="s">
        <v>261</v>
      </c>
      <c r="C33" s="54">
        <v>3.9908691715013291</v>
      </c>
      <c r="D33" s="55">
        <v>1</v>
      </c>
      <c r="E33" s="89">
        <v>3.9908691715013291</v>
      </c>
      <c r="F33" s="54">
        <v>3.0744200303053368</v>
      </c>
      <c r="G33" s="55">
        <v>1</v>
      </c>
      <c r="H33" s="89">
        <v>3.0744200303053368</v>
      </c>
      <c r="I33" s="54">
        <v>2.2968746172412664</v>
      </c>
      <c r="J33" s="55">
        <v>1</v>
      </c>
      <c r="K33" s="89">
        <v>2.2968746172412664</v>
      </c>
      <c r="L33" s="54">
        <v>0</v>
      </c>
      <c r="M33" s="55">
        <v>1</v>
      </c>
      <c r="N33" s="88">
        <v>0</v>
      </c>
      <c r="O33" s="54">
        <v>9.3621638190479324</v>
      </c>
      <c r="P33" t="s">
        <v>162</v>
      </c>
      <c r="Q33" s="62">
        <v>13833.055555555555</v>
      </c>
      <c r="R33" s="55">
        <v>0.9</v>
      </c>
      <c r="S33" s="62">
        <v>12449.75</v>
      </c>
      <c r="T33" t="s">
        <v>162</v>
      </c>
      <c r="U33" s="61">
        <v>0.7</v>
      </c>
      <c r="V33" s="62">
        <v>17785.357142857145</v>
      </c>
      <c r="W33" s="71">
        <v>13.374519741497048</v>
      </c>
      <c r="X33" t="s">
        <v>160</v>
      </c>
      <c r="Y33" s="58">
        <v>2026</v>
      </c>
      <c r="Z33" s="71">
        <v>16.273419144962752</v>
      </c>
      <c r="AA33" s="71">
        <v>29.647938886459798</v>
      </c>
    </row>
    <row r="34" spans="1:27" x14ac:dyDescent="0.45">
      <c r="A34" t="s">
        <v>175</v>
      </c>
      <c r="B34" t="s">
        <v>261</v>
      </c>
      <c r="C34" s="54">
        <v>3.9908691715013291</v>
      </c>
      <c r="D34" s="55">
        <v>1</v>
      </c>
      <c r="E34" s="89">
        <v>3.9908691715013291</v>
      </c>
      <c r="F34" s="54">
        <v>3.0744200303053368</v>
      </c>
      <c r="G34" s="55">
        <v>1</v>
      </c>
      <c r="H34" s="89">
        <v>3.0744200303053368</v>
      </c>
      <c r="I34" s="54">
        <v>2.2968746172412664</v>
      </c>
      <c r="J34" s="55">
        <v>1</v>
      </c>
      <c r="K34" s="89">
        <v>2.2968746172412664</v>
      </c>
      <c r="L34" s="54">
        <v>0</v>
      </c>
      <c r="M34" s="55">
        <v>1</v>
      </c>
      <c r="N34" s="88">
        <v>0</v>
      </c>
      <c r="O34" s="54">
        <v>9.3621638190479324</v>
      </c>
      <c r="P34" t="s">
        <v>162</v>
      </c>
      <c r="Q34" s="62">
        <v>13833.055555555555</v>
      </c>
      <c r="R34" s="55">
        <v>0.9</v>
      </c>
      <c r="S34" s="62">
        <v>12449.75</v>
      </c>
      <c r="T34" t="s">
        <v>162</v>
      </c>
      <c r="U34" s="61">
        <v>0.7</v>
      </c>
      <c r="V34" s="62">
        <v>17785.357142857145</v>
      </c>
      <c r="W34" s="71">
        <v>13.374519741497048</v>
      </c>
      <c r="X34" t="s">
        <v>162</v>
      </c>
      <c r="Y34" s="58">
        <v>857</v>
      </c>
      <c r="Z34" s="71">
        <v>6.883672362898853</v>
      </c>
      <c r="AA34" s="71">
        <v>20.258192104395903</v>
      </c>
    </row>
    <row r="35" spans="1:27" x14ac:dyDescent="0.45">
      <c r="A35" t="s">
        <v>175</v>
      </c>
      <c r="B35" t="s">
        <v>269</v>
      </c>
      <c r="C35" s="54">
        <v>3.9908691715013291</v>
      </c>
      <c r="D35" s="55">
        <v>4.9527374824520356</v>
      </c>
      <c r="E35" s="89">
        <v>19.765727333256933</v>
      </c>
      <c r="F35" s="54">
        <v>3.0744200303053368</v>
      </c>
      <c r="G35" s="55">
        <v>1.6754669385810574</v>
      </c>
      <c r="H35" s="89">
        <v>5.1510891160879648</v>
      </c>
      <c r="I35" s="54">
        <v>2.2968746172412664</v>
      </c>
      <c r="J35" s="55">
        <v>1</v>
      </c>
      <c r="K35" s="89">
        <v>2.2968746172412664</v>
      </c>
      <c r="L35" s="54">
        <v>0</v>
      </c>
      <c r="M35" s="55">
        <v>1</v>
      </c>
      <c r="N35" s="88">
        <v>0</v>
      </c>
      <c r="O35" s="54">
        <v>27.213691066586165</v>
      </c>
      <c r="P35" t="s">
        <v>160</v>
      </c>
      <c r="Q35" s="62">
        <v>13833.055555555555</v>
      </c>
      <c r="R35" s="55">
        <v>0.7</v>
      </c>
      <c r="S35" s="62">
        <v>9683.1388888888869</v>
      </c>
      <c r="T35" t="s">
        <v>160</v>
      </c>
      <c r="U35" s="61">
        <v>0.9</v>
      </c>
      <c r="V35" s="62">
        <v>10759.043209876541</v>
      </c>
      <c r="W35" s="71">
        <v>30.237434518429076</v>
      </c>
      <c r="X35" t="s">
        <v>160</v>
      </c>
      <c r="Y35" s="58">
        <v>2192</v>
      </c>
      <c r="Z35" s="71">
        <v>22.637287610479849</v>
      </c>
      <c r="AA35" s="71">
        <v>52.874722128908928</v>
      </c>
    </row>
    <row r="36" spans="1:27" x14ac:dyDescent="0.45">
      <c r="A36" t="s">
        <v>175</v>
      </c>
      <c r="B36" t="s">
        <v>269</v>
      </c>
      <c r="C36" s="54">
        <v>3.9908691715013291</v>
      </c>
      <c r="D36" s="55">
        <v>4.9527374824520356</v>
      </c>
      <c r="E36" s="89">
        <v>19.765727333256933</v>
      </c>
      <c r="F36" s="54">
        <v>3.0744200303053368</v>
      </c>
      <c r="G36" s="55">
        <v>1.6754669385810574</v>
      </c>
      <c r="H36" s="89">
        <v>5.1510891160879648</v>
      </c>
      <c r="I36" s="54">
        <v>2.2968746172412664</v>
      </c>
      <c r="J36" s="55">
        <v>1</v>
      </c>
      <c r="K36" s="89">
        <v>2.2968746172412664</v>
      </c>
      <c r="L36" s="54">
        <v>0</v>
      </c>
      <c r="M36" s="55">
        <v>1</v>
      </c>
      <c r="N36" s="88">
        <v>0</v>
      </c>
      <c r="O36" s="54">
        <v>27.213691066586165</v>
      </c>
      <c r="P36" t="s">
        <v>160</v>
      </c>
      <c r="Q36" s="62">
        <v>13833.055555555555</v>
      </c>
      <c r="R36" s="55">
        <v>0.7</v>
      </c>
      <c r="S36" s="62">
        <v>9683.1388888888869</v>
      </c>
      <c r="T36" t="s">
        <v>160</v>
      </c>
      <c r="U36" s="61">
        <v>0.9</v>
      </c>
      <c r="V36" s="62">
        <v>10759.043209876541</v>
      </c>
      <c r="W36" s="71">
        <v>30.237434518429076</v>
      </c>
      <c r="X36" t="s">
        <v>162</v>
      </c>
      <c r="Y36" s="58">
        <v>1011</v>
      </c>
      <c r="Z36" s="71">
        <v>10.440829276548872</v>
      </c>
      <c r="AA36" s="71">
        <v>40.678263794977951</v>
      </c>
    </row>
    <row r="37" spans="1:27" x14ac:dyDescent="0.45">
      <c r="A37" t="s">
        <v>175</v>
      </c>
      <c r="B37" t="s">
        <v>269</v>
      </c>
      <c r="C37" s="54">
        <v>3.9908691715013291</v>
      </c>
      <c r="D37" s="55">
        <v>4.9527374824520356</v>
      </c>
      <c r="E37" s="89">
        <v>19.765727333256933</v>
      </c>
      <c r="F37" s="54">
        <v>3.0744200303053368</v>
      </c>
      <c r="G37" s="55">
        <v>1.6754669385810574</v>
      </c>
      <c r="H37" s="89">
        <v>5.1510891160879648</v>
      </c>
      <c r="I37" s="54">
        <v>2.2968746172412664</v>
      </c>
      <c r="J37" s="55">
        <v>1</v>
      </c>
      <c r="K37" s="89">
        <v>2.2968746172412664</v>
      </c>
      <c r="L37" s="54">
        <v>0</v>
      </c>
      <c r="M37" s="55">
        <v>1</v>
      </c>
      <c r="N37" s="88">
        <v>0</v>
      </c>
      <c r="O37" s="54">
        <v>27.213691066586165</v>
      </c>
      <c r="P37" t="s">
        <v>160</v>
      </c>
      <c r="Q37" s="62">
        <v>13833.055555555555</v>
      </c>
      <c r="R37" s="55">
        <v>0.7</v>
      </c>
      <c r="S37" s="62">
        <v>9683.1388888888869</v>
      </c>
      <c r="T37" t="s">
        <v>162</v>
      </c>
      <c r="U37" s="61">
        <v>0.7</v>
      </c>
      <c r="V37" s="62">
        <v>13833.055555555553</v>
      </c>
      <c r="W37" s="71">
        <v>38.876701523694521</v>
      </c>
      <c r="X37" t="s">
        <v>160</v>
      </c>
      <c r="Y37" s="58">
        <v>2192</v>
      </c>
      <c r="Z37" s="71">
        <v>22.637287610479849</v>
      </c>
      <c r="AA37" s="71">
        <v>61.513989134174366</v>
      </c>
    </row>
    <row r="38" spans="1:27" x14ac:dyDescent="0.45">
      <c r="A38" t="s">
        <v>175</v>
      </c>
      <c r="B38" t="s">
        <v>269</v>
      </c>
      <c r="C38" s="54">
        <v>3.9908691715013291</v>
      </c>
      <c r="D38" s="55">
        <v>4.9527374824520356</v>
      </c>
      <c r="E38" s="89">
        <v>19.765727333256933</v>
      </c>
      <c r="F38" s="54">
        <v>3.0744200303053368</v>
      </c>
      <c r="G38" s="55">
        <v>1.6754669385810574</v>
      </c>
      <c r="H38" s="89">
        <v>5.1510891160879648</v>
      </c>
      <c r="I38" s="54">
        <v>2.2968746172412664</v>
      </c>
      <c r="J38" s="55">
        <v>1</v>
      </c>
      <c r="K38" s="89">
        <v>2.2968746172412664</v>
      </c>
      <c r="L38" s="54">
        <v>0</v>
      </c>
      <c r="M38" s="55">
        <v>1</v>
      </c>
      <c r="N38" s="88">
        <v>0</v>
      </c>
      <c r="O38" s="54">
        <v>27.213691066586165</v>
      </c>
      <c r="P38" t="s">
        <v>160</v>
      </c>
      <c r="Q38" s="62">
        <v>13833.055555555555</v>
      </c>
      <c r="R38" s="55">
        <v>0.7</v>
      </c>
      <c r="S38" s="62">
        <v>9683.1388888888869</v>
      </c>
      <c r="T38" t="s">
        <v>162</v>
      </c>
      <c r="U38" s="61">
        <v>0.7</v>
      </c>
      <c r="V38" s="62">
        <v>13833.055555555553</v>
      </c>
      <c r="W38" s="71">
        <v>38.876701523694521</v>
      </c>
      <c r="X38" t="s">
        <v>162</v>
      </c>
      <c r="Y38" s="58">
        <v>1011</v>
      </c>
      <c r="Z38" s="71">
        <v>10.440829276548872</v>
      </c>
      <c r="AA38" s="71">
        <v>49.317530800243389</v>
      </c>
    </row>
    <row r="39" spans="1:27" x14ac:dyDescent="0.45">
      <c r="A39" t="s">
        <v>175</v>
      </c>
      <c r="B39" t="s">
        <v>269</v>
      </c>
      <c r="C39" s="54">
        <v>3.9908691715013291</v>
      </c>
      <c r="D39" s="55">
        <v>4.9527374824520356</v>
      </c>
      <c r="E39" s="89">
        <v>19.765727333256933</v>
      </c>
      <c r="F39" s="54">
        <v>3.0744200303053368</v>
      </c>
      <c r="G39" s="55">
        <v>1.6754669385810574</v>
      </c>
      <c r="H39" s="89">
        <v>5.1510891160879648</v>
      </c>
      <c r="I39" s="54">
        <v>2.2968746172412664</v>
      </c>
      <c r="J39" s="55">
        <v>1</v>
      </c>
      <c r="K39" s="89">
        <v>2.2968746172412664</v>
      </c>
      <c r="L39" s="54">
        <v>0</v>
      </c>
      <c r="M39" s="55">
        <v>1</v>
      </c>
      <c r="N39" s="88">
        <v>0</v>
      </c>
      <c r="O39" s="54">
        <v>27.213691066586165</v>
      </c>
      <c r="P39" t="s">
        <v>162</v>
      </c>
      <c r="Q39" s="62">
        <v>13833.055555555555</v>
      </c>
      <c r="R39" s="55">
        <v>0.9</v>
      </c>
      <c r="S39" s="62">
        <v>12449.75</v>
      </c>
      <c r="T39" t="s">
        <v>160</v>
      </c>
      <c r="U39" s="61">
        <v>0.9</v>
      </c>
      <c r="V39" s="62">
        <v>13833.055555555555</v>
      </c>
      <c r="W39" s="71">
        <v>30.237434518429072</v>
      </c>
      <c r="X39" t="s">
        <v>160</v>
      </c>
      <c r="Y39" s="58">
        <v>2192</v>
      </c>
      <c r="Z39" s="71">
        <v>17.606779252595434</v>
      </c>
      <c r="AA39" s="71">
        <v>47.844213771024506</v>
      </c>
    </row>
    <row r="40" spans="1:27" x14ac:dyDescent="0.45">
      <c r="A40" t="s">
        <v>175</v>
      </c>
      <c r="B40" t="s">
        <v>269</v>
      </c>
      <c r="C40" s="54">
        <v>3.9908691715013291</v>
      </c>
      <c r="D40" s="55">
        <v>4.9527374824520356</v>
      </c>
      <c r="E40" s="89">
        <v>19.765727333256933</v>
      </c>
      <c r="F40" s="54">
        <v>3.0744200303053368</v>
      </c>
      <c r="G40" s="55">
        <v>1.6754669385810574</v>
      </c>
      <c r="H40" s="89">
        <v>5.1510891160879648</v>
      </c>
      <c r="I40" s="54">
        <v>2.2968746172412664</v>
      </c>
      <c r="J40" s="55">
        <v>1</v>
      </c>
      <c r="K40" s="89">
        <v>2.2968746172412664</v>
      </c>
      <c r="L40" s="54">
        <v>0</v>
      </c>
      <c r="M40" s="55">
        <v>1</v>
      </c>
      <c r="N40" s="88">
        <v>0</v>
      </c>
      <c r="O40" s="54">
        <v>27.213691066586165</v>
      </c>
      <c r="P40" t="s">
        <v>162</v>
      </c>
      <c r="Q40" s="62">
        <v>13833.055555555555</v>
      </c>
      <c r="R40" s="55">
        <v>0.9</v>
      </c>
      <c r="S40" s="62">
        <v>12449.75</v>
      </c>
      <c r="T40" t="s">
        <v>160</v>
      </c>
      <c r="U40" s="61">
        <v>0.9</v>
      </c>
      <c r="V40" s="62">
        <v>13833.055555555555</v>
      </c>
      <c r="W40" s="71">
        <v>30.237434518429072</v>
      </c>
      <c r="X40" t="s">
        <v>162</v>
      </c>
      <c r="Y40" s="58">
        <v>1011</v>
      </c>
      <c r="Z40" s="71">
        <v>8.1206449928713429</v>
      </c>
      <c r="AA40" s="71">
        <v>38.358079511300417</v>
      </c>
    </row>
    <row r="41" spans="1:27" x14ac:dyDescent="0.45">
      <c r="A41" t="s">
        <v>175</v>
      </c>
      <c r="B41" t="s">
        <v>269</v>
      </c>
      <c r="C41" s="54">
        <v>3.9908691715013291</v>
      </c>
      <c r="D41" s="55">
        <v>4.9527374824520356</v>
      </c>
      <c r="E41" s="89">
        <v>19.765727333256933</v>
      </c>
      <c r="F41" s="54">
        <v>3.0744200303053368</v>
      </c>
      <c r="G41" s="55">
        <v>1.6754669385810574</v>
      </c>
      <c r="H41" s="89">
        <v>5.1510891160879648</v>
      </c>
      <c r="I41" s="54">
        <v>2.2968746172412664</v>
      </c>
      <c r="J41" s="55">
        <v>1</v>
      </c>
      <c r="K41" s="89">
        <v>2.2968746172412664</v>
      </c>
      <c r="L41" s="54">
        <v>0</v>
      </c>
      <c r="M41" s="55">
        <v>1</v>
      </c>
      <c r="N41" s="88">
        <v>0</v>
      </c>
      <c r="O41" s="54">
        <v>27.213691066586165</v>
      </c>
      <c r="P41" t="s">
        <v>162</v>
      </c>
      <c r="Q41" s="62">
        <v>13833.055555555555</v>
      </c>
      <c r="R41" s="55">
        <v>0.9</v>
      </c>
      <c r="S41" s="62">
        <v>12449.75</v>
      </c>
      <c r="T41" t="s">
        <v>162</v>
      </c>
      <c r="U41" s="61">
        <v>0.7</v>
      </c>
      <c r="V41" s="62">
        <v>17785.357142857145</v>
      </c>
      <c r="W41" s="71">
        <v>38.876701523694528</v>
      </c>
      <c r="X41" t="s">
        <v>160</v>
      </c>
      <c r="Y41" s="58">
        <v>2192</v>
      </c>
      <c r="Z41" s="71">
        <v>17.606779252595434</v>
      </c>
      <c r="AA41" s="71">
        <v>56.483480776289966</v>
      </c>
    </row>
    <row r="42" spans="1:27" x14ac:dyDescent="0.45">
      <c r="A42" t="s">
        <v>175</v>
      </c>
      <c r="B42" t="s">
        <v>269</v>
      </c>
      <c r="C42" s="54">
        <v>3.9908691715013291</v>
      </c>
      <c r="D42" s="55">
        <v>4.9527374824520356</v>
      </c>
      <c r="E42" s="89">
        <v>19.765727333256933</v>
      </c>
      <c r="F42" s="54">
        <v>3.0744200303053368</v>
      </c>
      <c r="G42" s="55">
        <v>1.6754669385810574</v>
      </c>
      <c r="H42" s="89">
        <v>5.1510891160879648</v>
      </c>
      <c r="I42" s="54">
        <v>2.2968746172412664</v>
      </c>
      <c r="J42" s="55">
        <v>1</v>
      </c>
      <c r="K42" s="89">
        <v>2.2968746172412664</v>
      </c>
      <c r="L42" s="54">
        <v>0</v>
      </c>
      <c r="M42" s="55">
        <v>1</v>
      </c>
      <c r="N42" s="88">
        <v>0</v>
      </c>
      <c r="O42" s="54">
        <v>27.213691066586165</v>
      </c>
      <c r="P42" t="s">
        <v>162</v>
      </c>
      <c r="Q42" s="62">
        <v>13833.055555555555</v>
      </c>
      <c r="R42" s="55">
        <v>0.9</v>
      </c>
      <c r="S42" s="62">
        <v>12449.75</v>
      </c>
      <c r="T42" t="s">
        <v>162</v>
      </c>
      <c r="U42" s="61">
        <v>0.7</v>
      </c>
      <c r="V42" s="62">
        <v>17785.357142857145</v>
      </c>
      <c r="W42" s="71">
        <v>38.876701523694528</v>
      </c>
      <c r="X42" t="s">
        <v>162</v>
      </c>
      <c r="Y42" s="58">
        <v>1011</v>
      </c>
      <c r="Z42" s="71">
        <v>8.1206449928713429</v>
      </c>
      <c r="AA42" s="71">
        <v>46.997346516565869</v>
      </c>
    </row>
    <row r="43" spans="1:27" x14ac:dyDescent="0.45">
      <c r="A43" t="s">
        <v>175</v>
      </c>
      <c r="B43" t="s">
        <v>270</v>
      </c>
      <c r="C43" s="54">
        <v>3.9908691715013291</v>
      </c>
      <c r="D43" s="55">
        <v>2.4763687412260178</v>
      </c>
      <c r="E43" s="89">
        <v>9.8828636666284666</v>
      </c>
      <c r="F43" s="54">
        <v>3.0744200303053368</v>
      </c>
      <c r="G43" s="55">
        <v>1.1876297051614049</v>
      </c>
      <c r="H43" s="89">
        <v>3.6512725541338447</v>
      </c>
      <c r="I43" s="54">
        <v>2.2968746172412664</v>
      </c>
      <c r="J43" s="55">
        <v>1</v>
      </c>
      <c r="K43" s="89">
        <v>2.2968746172412664</v>
      </c>
      <c r="L43" s="54">
        <v>0</v>
      </c>
      <c r="M43" s="55">
        <v>1</v>
      </c>
      <c r="N43" s="88">
        <v>0</v>
      </c>
      <c r="O43" s="54">
        <v>15.831010838003579</v>
      </c>
      <c r="P43" t="s">
        <v>160</v>
      </c>
      <c r="Q43" s="62">
        <v>13833.055555555555</v>
      </c>
      <c r="R43" s="55">
        <v>0.7</v>
      </c>
      <c r="S43" s="62">
        <v>9683.1388888888869</v>
      </c>
      <c r="T43" t="s">
        <v>160</v>
      </c>
      <c r="U43" s="61">
        <v>0.9</v>
      </c>
      <c r="V43" s="62">
        <v>10759.043209876541</v>
      </c>
      <c r="W43" s="71">
        <v>17.590012042226199</v>
      </c>
      <c r="X43" t="s">
        <v>160</v>
      </c>
      <c r="Y43" s="58">
        <v>2192</v>
      </c>
      <c r="Z43" s="71">
        <v>22.637287610479849</v>
      </c>
      <c r="AA43" s="71">
        <v>40.227299652706051</v>
      </c>
    </row>
    <row r="44" spans="1:27" x14ac:dyDescent="0.45">
      <c r="A44" t="s">
        <v>175</v>
      </c>
      <c r="B44" t="s">
        <v>270</v>
      </c>
      <c r="C44" s="54">
        <v>3.9908691715013291</v>
      </c>
      <c r="D44" s="55">
        <v>2.4763687412260178</v>
      </c>
      <c r="E44" s="89">
        <v>9.8828636666284666</v>
      </c>
      <c r="F44" s="54">
        <v>3.0744200303053368</v>
      </c>
      <c r="G44" s="55">
        <v>1.1876297051614049</v>
      </c>
      <c r="H44" s="89">
        <v>3.6512725541338447</v>
      </c>
      <c r="I44" s="54">
        <v>2.2968746172412664</v>
      </c>
      <c r="J44" s="55">
        <v>1</v>
      </c>
      <c r="K44" s="89">
        <v>2.2968746172412664</v>
      </c>
      <c r="L44" s="54">
        <v>0</v>
      </c>
      <c r="M44" s="55">
        <v>1</v>
      </c>
      <c r="N44" s="88">
        <v>0</v>
      </c>
      <c r="O44" s="54">
        <v>15.831010838003579</v>
      </c>
      <c r="P44" t="s">
        <v>160</v>
      </c>
      <c r="Q44" s="62">
        <v>13833.055555555555</v>
      </c>
      <c r="R44" s="55">
        <v>0.7</v>
      </c>
      <c r="S44" s="62">
        <v>9683.1388888888869</v>
      </c>
      <c r="T44" t="s">
        <v>160</v>
      </c>
      <c r="U44" s="61">
        <v>0.9</v>
      </c>
      <c r="V44" s="62">
        <v>10759.043209876541</v>
      </c>
      <c r="W44" s="71">
        <v>17.590012042226199</v>
      </c>
      <c r="X44" t="s">
        <v>162</v>
      </c>
      <c r="Y44" s="58">
        <v>1011</v>
      </c>
      <c r="Z44" s="71">
        <v>10.440829276548872</v>
      </c>
      <c r="AA44" s="71">
        <v>28.030841318775071</v>
      </c>
    </row>
    <row r="45" spans="1:27" x14ac:dyDescent="0.45">
      <c r="A45" t="s">
        <v>175</v>
      </c>
      <c r="B45" t="s">
        <v>270</v>
      </c>
      <c r="C45" s="54">
        <v>3.9908691715013291</v>
      </c>
      <c r="D45" s="55">
        <v>2.4763687412260178</v>
      </c>
      <c r="E45" s="89">
        <v>9.8828636666284666</v>
      </c>
      <c r="F45" s="54">
        <v>3.0744200303053368</v>
      </c>
      <c r="G45" s="55">
        <v>1.1876297051614049</v>
      </c>
      <c r="H45" s="89">
        <v>3.6512725541338447</v>
      </c>
      <c r="I45" s="54">
        <v>2.2968746172412664</v>
      </c>
      <c r="J45" s="55">
        <v>1</v>
      </c>
      <c r="K45" s="89">
        <v>2.2968746172412664</v>
      </c>
      <c r="L45" s="54">
        <v>0</v>
      </c>
      <c r="M45" s="55">
        <v>1</v>
      </c>
      <c r="N45" s="88">
        <v>0</v>
      </c>
      <c r="O45" s="54">
        <v>15.831010838003579</v>
      </c>
      <c r="P45" t="s">
        <v>160</v>
      </c>
      <c r="Q45" s="62">
        <v>13833.055555555555</v>
      </c>
      <c r="R45" s="55">
        <v>0.7</v>
      </c>
      <c r="S45" s="62">
        <v>9683.1388888888869</v>
      </c>
      <c r="T45" t="s">
        <v>162</v>
      </c>
      <c r="U45" s="61">
        <v>0.7</v>
      </c>
      <c r="V45" s="62">
        <v>13833.055555555553</v>
      </c>
      <c r="W45" s="71">
        <v>22.615729768576543</v>
      </c>
      <c r="X45" t="s">
        <v>160</v>
      </c>
      <c r="Y45" s="58">
        <v>2192</v>
      </c>
      <c r="Z45" s="71">
        <v>22.637287610479849</v>
      </c>
      <c r="AA45" s="71">
        <v>45.253017379056388</v>
      </c>
    </row>
    <row r="46" spans="1:27" x14ac:dyDescent="0.45">
      <c r="A46" t="s">
        <v>175</v>
      </c>
      <c r="B46" t="s">
        <v>270</v>
      </c>
      <c r="C46" s="54">
        <v>3.9908691715013291</v>
      </c>
      <c r="D46" s="55">
        <v>2.4763687412260178</v>
      </c>
      <c r="E46" s="89">
        <v>9.8828636666284666</v>
      </c>
      <c r="F46" s="54">
        <v>3.0744200303053368</v>
      </c>
      <c r="G46" s="55">
        <v>1.1876297051614049</v>
      </c>
      <c r="H46" s="89">
        <v>3.6512725541338447</v>
      </c>
      <c r="I46" s="54">
        <v>2.2968746172412664</v>
      </c>
      <c r="J46" s="55">
        <v>1</v>
      </c>
      <c r="K46" s="89">
        <v>2.2968746172412664</v>
      </c>
      <c r="L46" s="54">
        <v>0</v>
      </c>
      <c r="M46" s="55">
        <v>1</v>
      </c>
      <c r="N46" s="88">
        <v>0</v>
      </c>
      <c r="O46" s="54">
        <v>15.831010838003579</v>
      </c>
      <c r="P46" t="s">
        <v>160</v>
      </c>
      <c r="Q46" s="62">
        <v>13833.055555555555</v>
      </c>
      <c r="R46" s="55">
        <v>0.7</v>
      </c>
      <c r="S46" s="62">
        <v>9683.1388888888869</v>
      </c>
      <c r="T46" t="s">
        <v>162</v>
      </c>
      <c r="U46" s="61">
        <v>0.7</v>
      </c>
      <c r="V46" s="62">
        <v>13833.055555555553</v>
      </c>
      <c r="W46" s="71">
        <v>22.615729768576543</v>
      </c>
      <c r="X46" t="s">
        <v>162</v>
      </c>
      <c r="Y46" s="58">
        <v>1011</v>
      </c>
      <c r="Z46" s="71">
        <v>10.440829276548872</v>
      </c>
      <c r="AA46" s="71">
        <v>33.056559045125411</v>
      </c>
    </row>
    <row r="47" spans="1:27" x14ac:dyDescent="0.45">
      <c r="A47" t="s">
        <v>175</v>
      </c>
      <c r="B47" t="s">
        <v>270</v>
      </c>
      <c r="C47" s="54">
        <v>3.9908691715013291</v>
      </c>
      <c r="D47" s="55">
        <v>2.4763687412260178</v>
      </c>
      <c r="E47" s="89">
        <v>9.8828636666284666</v>
      </c>
      <c r="F47" s="54">
        <v>3.0744200303053368</v>
      </c>
      <c r="G47" s="55">
        <v>1.1876297051614049</v>
      </c>
      <c r="H47" s="89">
        <v>3.6512725541338447</v>
      </c>
      <c r="I47" s="54">
        <v>2.2968746172412664</v>
      </c>
      <c r="J47" s="55">
        <v>1</v>
      </c>
      <c r="K47" s="89">
        <v>2.2968746172412664</v>
      </c>
      <c r="L47" s="54">
        <v>0</v>
      </c>
      <c r="M47" s="55">
        <v>1</v>
      </c>
      <c r="N47" s="88">
        <v>0</v>
      </c>
      <c r="O47" s="54">
        <v>15.831010838003579</v>
      </c>
      <c r="P47" t="s">
        <v>162</v>
      </c>
      <c r="Q47" s="62">
        <v>13833.055555555555</v>
      </c>
      <c r="R47" s="55">
        <v>0.9</v>
      </c>
      <c r="S47" s="62">
        <v>12449.75</v>
      </c>
      <c r="T47" t="s">
        <v>160</v>
      </c>
      <c r="U47" s="61">
        <v>0.9</v>
      </c>
      <c r="V47" s="62">
        <v>13833.055555555555</v>
      </c>
      <c r="W47" s="71">
        <v>17.590012042226199</v>
      </c>
      <c r="X47" t="s">
        <v>160</v>
      </c>
      <c r="Y47" s="58">
        <v>2192</v>
      </c>
      <c r="Z47" s="71">
        <v>17.606779252595434</v>
      </c>
      <c r="AA47" s="71">
        <v>35.196791294821637</v>
      </c>
    </row>
    <row r="48" spans="1:27" x14ac:dyDescent="0.45">
      <c r="A48" t="s">
        <v>175</v>
      </c>
      <c r="B48" t="s">
        <v>270</v>
      </c>
      <c r="C48" s="54">
        <v>3.9908691715013291</v>
      </c>
      <c r="D48" s="55">
        <v>2.4763687412260178</v>
      </c>
      <c r="E48" s="89">
        <v>9.8828636666284666</v>
      </c>
      <c r="F48" s="54">
        <v>3.0744200303053368</v>
      </c>
      <c r="G48" s="55">
        <v>1.1876297051614049</v>
      </c>
      <c r="H48" s="89">
        <v>3.6512725541338447</v>
      </c>
      <c r="I48" s="54">
        <v>2.2968746172412664</v>
      </c>
      <c r="J48" s="55">
        <v>1</v>
      </c>
      <c r="K48" s="89">
        <v>2.2968746172412664</v>
      </c>
      <c r="L48" s="54">
        <v>0</v>
      </c>
      <c r="M48" s="55">
        <v>1</v>
      </c>
      <c r="N48" s="88">
        <v>0</v>
      </c>
      <c r="O48" s="54">
        <v>15.831010838003579</v>
      </c>
      <c r="P48" t="s">
        <v>162</v>
      </c>
      <c r="Q48" s="62">
        <v>13833.055555555555</v>
      </c>
      <c r="R48" s="55">
        <v>0.9</v>
      </c>
      <c r="S48" s="62">
        <v>12449.75</v>
      </c>
      <c r="T48" t="s">
        <v>160</v>
      </c>
      <c r="U48" s="61">
        <v>0.9</v>
      </c>
      <c r="V48" s="62">
        <v>13833.055555555555</v>
      </c>
      <c r="W48" s="71">
        <v>17.590012042226199</v>
      </c>
      <c r="X48" t="s">
        <v>162</v>
      </c>
      <c r="Y48" s="58">
        <v>1011</v>
      </c>
      <c r="Z48" s="71">
        <v>8.1206449928713429</v>
      </c>
      <c r="AA48" s="71">
        <v>25.71065703509754</v>
      </c>
    </row>
    <row r="49" spans="1:27" x14ac:dyDescent="0.45">
      <c r="A49" t="s">
        <v>175</v>
      </c>
      <c r="B49" t="s">
        <v>270</v>
      </c>
      <c r="C49" s="54">
        <v>3.9908691715013291</v>
      </c>
      <c r="D49" s="55">
        <v>2.4763687412260178</v>
      </c>
      <c r="E49" s="89">
        <v>9.8828636666284666</v>
      </c>
      <c r="F49" s="54">
        <v>3.0744200303053368</v>
      </c>
      <c r="G49" s="55">
        <v>1.1876297051614049</v>
      </c>
      <c r="H49" s="89">
        <v>3.6512725541338447</v>
      </c>
      <c r="I49" s="54">
        <v>2.2968746172412664</v>
      </c>
      <c r="J49" s="55">
        <v>1</v>
      </c>
      <c r="K49" s="89">
        <v>2.2968746172412664</v>
      </c>
      <c r="L49" s="54">
        <v>0</v>
      </c>
      <c r="M49" s="55">
        <v>1</v>
      </c>
      <c r="N49" s="88">
        <v>0</v>
      </c>
      <c r="O49" s="54">
        <v>15.831010838003579</v>
      </c>
      <c r="P49" t="s">
        <v>162</v>
      </c>
      <c r="Q49" s="62">
        <v>13833.055555555555</v>
      </c>
      <c r="R49" s="55">
        <v>0.9</v>
      </c>
      <c r="S49" s="62">
        <v>12449.75</v>
      </c>
      <c r="T49" t="s">
        <v>162</v>
      </c>
      <c r="U49" s="61">
        <v>0.7</v>
      </c>
      <c r="V49" s="62">
        <v>17785.357142857145</v>
      </c>
      <c r="W49" s="71">
        <v>22.615729768576543</v>
      </c>
      <c r="X49" t="s">
        <v>160</v>
      </c>
      <c r="Y49" s="58">
        <v>2192</v>
      </c>
      <c r="Z49" s="71">
        <v>17.606779252595434</v>
      </c>
      <c r="AA49" s="71">
        <v>40.222509021171973</v>
      </c>
    </row>
    <row r="50" spans="1:27" x14ac:dyDescent="0.45">
      <c r="A50" t="s">
        <v>175</v>
      </c>
      <c r="B50" t="s">
        <v>270</v>
      </c>
      <c r="C50" s="54">
        <v>3.9908691715013291</v>
      </c>
      <c r="D50" s="55">
        <v>2.4763687412260178</v>
      </c>
      <c r="E50" s="89">
        <v>9.8828636666284666</v>
      </c>
      <c r="F50" s="54">
        <v>3.0744200303053368</v>
      </c>
      <c r="G50" s="55">
        <v>1.1876297051614049</v>
      </c>
      <c r="H50" s="89">
        <v>3.6512725541338447</v>
      </c>
      <c r="I50" s="54">
        <v>2.2968746172412664</v>
      </c>
      <c r="J50" s="55">
        <v>1</v>
      </c>
      <c r="K50" s="89">
        <v>2.2968746172412664</v>
      </c>
      <c r="L50" s="54">
        <v>0</v>
      </c>
      <c r="M50" s="55">
        <v>1</v>
      </c>
      <c r="N50" s="88">
        <v>0</v>
      </c>
      <c r="O50" s="54">
        <v>15.831010838003579</v>
      </c>
      <c r="P50" t="s">
        <v>162</v>
      </c>
      <c r="Q50" s="62">
        <v>13833.055555555555</v>
      </c>
      <c r="R50" s="55">
        <v>0.9</v>
      </c>
      <c r="S50" s="62">
        <v>12449.75</v>
      </c>
      <c r="T50" t="s">
        <v>162</v>
      </c>
      <c r="U50" s="61">
        <v>0.7</v>
      </c>
      <c r="V50" s="62">
        <v>17785.357142857145</v>
      </c>
      <c r="W50" s="71">
        <v>22.615729768576543</v>
      </c>
      <c r="X50" t="s">
        <v>162</v>
      </c>
      <c r="Y50" s="58">
        <v>1011</v>
      </c>
      <c r="Z50" s="71">
        <v>8.1206449928713429</v>
      </c>
      <c r="AA50" s="71">
        <v>30.736374761447884</v>
      </c>
    </row>
  </sheetData>
  <mergeCells count="4">
    <mergeCell ref="A1:A2"/>
    <mergeCell ref="B1:O1"/>
    <mergeCell ref="P1:V1"/>
    <mergeCell ref="X1:Z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76AA1-C663-4ADD-9318-3E2FF610DF7A}">
  <sheetPr>
    <tabColor theme="8"/>
  </sheetPr>
  <dimension ref="A1"/>
  <sheetViews>
    <sheetView workbookViewId="0"/>
  </sheetViews>
  <sheetFormatPr defaultRowHeight="14.25" x14ac:dyDescent="0.4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7D9FE-32E2-429E-853A-B79CAF39F4C5}">
  <sheetPr>
    <tabColor theme="8" tint="0.39997558519241921"/>
  </sheetPr>
  <dimension ref="A1:F367"/>
  <sheetViews>
    <sheetView workbookViewId="0"/>
  </sheetViews>
  <sheetFormatPr defaultRowHeight="14.25" x14ac:dyDescent="0.45"/>
  <cols>
    <col min="1" max="2" width="12.73046875" customWidth="1"/>
    <col min="3" max="3" width="15.73046875" customWidth="1"/>
    <col min="4" max="4" width="14.3984375" bestFit="1" customWidth="1"/>
    <col min="5" max="5" width="15.86328125" bestFit="1" customWidth="1"/>
  </cols>
  <sheetData>
    <row r="1" spans="1:6" x14ac:dyDescent="0.45">
      <c r="A1" t="s">
        <v>228</v>
      </c>
      <c r="B1" t="s">
        <v>233</v>
      </c>
      <c r="C1" s="65">
        <f>SUM(C3:C367)</f>
        <v>205973.94800000003</v>
      </c>
      <c r="D1" s="57">
        <f>SUM(D3:D367)</f>
        <v>1222589.991558081</v>
      </c>
      <c r="E1" s="63" t="s">
        <v>234</v>
      </c>
      <c r="F1" s="66">
        <f>D1/C1</f>
        <v>5.935653530115764</v>
      </c>
    </row>
    <row r="2" spans="1:6" x14ac:dyDescent="0.45">
      <c r="A2" s="56" t="s">
        <v>229</v>
      </c>
      <c r="B2" s="56" t="s">
        <v>231</v>
      </c>
      <c r="C2" s="56" t="s">
        <v>230</v>
      </c>
      <c r="D2" s="56" t="s">
        <v>232</v>
      </c>
    </row>
    <row r="3" spans="1:6" x14ac:dyDescent="0.45">
      <c r="A3" s="64">
        <v>44013</v>
      </c>
      <c r="B3" s="1">
        <v>3.8911600000000002</v>
      </c>
      <c r="C3" s="65">
        <v>765.70399999999995</v>
      </c>
      <c r="D3" s="57">
        <f t="shared" ref="D3:D32" si="0">B3*C3</f>
        <v>2979.47677664</v>
      </c>
    </row>
    <row r="4" spans="1:6" x14ac:dyDescent="0.45">
      <c r="A4" s="64">
        <v>44014</v>
      </c>
      <c r="B4" s="1">
        <v>3.9633799999999999</v>
      </c>
      <c r="C4" s="65">
        <v>885.53499999999997</v>
      </c>
      <c r="D4" s="57">
        <f t="shared" si="0"/>
        <v>3509.7117082999998</v>
      </c>
    </row>
    <row r="5" spans="1:6" x14ac:dyDescent="0.45">
      <c r="A5" s="64">
        <v>44015</v>
      </c>
      <c r="B5" s="1">
        <v>4.7720600000000006</v>
      </c>
      <c r="C5" s="65">
        <v>1123.796</v>
      </c>
      <c r="D5" s="57">
        <f t="shared" si="0"/>
        <v>5362.8219397600005</v>
      </c>
    </row>
    <row r="6" spans="1:6" x14ac:dyDescent="0.45">
      <c r="A6" s="64">
        <v>44016</v>
      </c>
      <c r="B6" s="1">
        <v>4.0600199999999997</v>
      </c>
      <c r="C6" s="65">
        <v>923.63300000000004</v>
      </c>
      <c r="D6" s="57">
        <f t="shared" si="0"/>
        <v>3749.9684526599999</v>
      </c>
    </row>
    <row r="7" spans="1:6" x14ac:dyDescent="0.45">
      <c r="A7" s="64">
        <v>44017</v>
      </c>
      <c r="B7" s="1">
        <v>3.556</v>
      </c>
      <c r="C7" s="65">
        <v>852.18499999999995</v>
      </c>
      <c r="D7" s="57">
        <f t="shared" si="0"/>
        <v>3030.3698599999998</v>
      </c>
    </row>
    <row r="8" spans="1:6" x14ac:dyDescent="0.45">
      <c r="A8" s="64">
        <v>44018</v>
      </c>
      <c r="B8" s="1">
        <v>4.2807200000000005</v>
      </c>
      <c r="C8" s="65">
        <v>976.90200000000004</v>
      </c>
      <c r="D8" s="57">
        <f t="shared" si="0"/>
        <v>4181.8439294400005</v>
      </c>
    </row>
    <row r="9" spans="1:6" x14ac:dyDescent="0.45">
      <c r="A9" s="64">
        <v>44019</v>
      </c>
      <c r="B9" s="1">
        <v>4.3277999999999999</v>
      </c>
      <c r="C9" s="65">
        <v>1045.365</v>
      </c>
      <c r="D9" s="57">
        <f t="shared" si="0"/>
        <v>4524.130647</v>
      </c>
    </row>
    <row r="10" spans="1:6" x14ac:dyDescent="0.45">
      <c r="A10" s="64">
        <v>44020</v>
      </c>
      <c r="B10" s="1">
        <v>4.5351400000000002</v>
      </c>
      <c r="C10" s="65">
        <v>1064.8209999999999</v>
      </c>
      <c r="D10" s="57">
        <f t="shared" si="0"/>
        <v>4829.1123099400002</v>
      </c>
    </row>
    <row r="11" spans="1:6" x14ac:dyDescent="0.45">
      <c r="A11" s="64">
        <v>44021</v>
      </c>
      <c r="B11" s="1">
        <v>4.6215400000000004</v>
      </c>
      <c r="C11" s="65">
        <v>961.93499999999995</v>
      </c>
      <c r="D11" s="57">
        <f t="shared" si="0"/>
        <v>4445.6210799</v>
      </c>
    </row>
    <row r="12" spans="1:6" x14ac:dyDescent="0.45">
      <c r="A12" s="64">
        <v>44022</v>
      </c>
      <c r="B12" s="1">
        <v>4.5611800000000002</v>
      </c>
      <c r="C12" s="65">
        <v>912.47500000000002</v>
      </c>
      <c r="D12" s="57">
        <f t="shared" si="0"/>
        <v>4161.9627205000006</v>
      </c>
    </row>
    <row r="13" spans="1:6" x14ac:dyDescent="0.45">
      <c r="A13" s="64">
        <v>44023</v>
      </c>
      <c r="B13" s="1">
        <v>5.0793400000000002</v>
      </c>
      <c r="C13" s="65">
        <v>961.11900000000003</v>
      </c>
      <c r="D13" s="57">
        <f t="shared" si="0"/>
        <v>4881.8501814600004</v>
      </c>
    </row>
    <row r="14" spans="1:6" x14ac:dyDescent="0.45">
      <c r="A14" s="64">
        <v>44024</v>
      </c>
      <c r="B14" s="1">
        <v>4.7454200000000002</v>
      </c>
      <c r="C14" s="65">
        <v>863.52200000000005</v>
      </c>
      <c r="D14" s="57">
        <f t="shared" si="0"/>
        <v>4097.7745692400003</v>
      </c>
    </row>
    <row r="15" spans="1:6" x14ac:dyDescent="0.45">
      <c r="A15" s="64">
        <v>44025</v>
      </c>
      <c r="B15" s="1">
        <v>4.9953799999999999</v>
      </c>
      <c r="C15" s="65">
        <v>930.13499999999999</v>
      </c>
      <c r="D15" s="57">
        <f t="shared" si="0"/>
        <v>4646.3777762999998</v>
      </c>
    </row>
    <row r="16" spans="1:6" x14ac:dyDescent="0.45">
      <c r="A16" s="64">
        <v>44026</v>
      </c>
      <c r="B16" s="1">
        <v>5.0808999999999997</v>
      </c>
      <c r="C16" s="65">
        <v>955.673</v>
      </c>
      <c r="D16" s="57">
        <f t="shared" si="0"/>
        <v>4855.6789456999995</v>
      </c>
    </row>
    <row r="17" spans="1:4" x14ac:dyDescent="0.45">
      <c r="A17" s="64">
        <v>44027</v>
      </c>
      <c r="B17" s="1">
        <v>5.3693200000000001</v>
      </c>
      <c r="C17" s="65">
        <v>983.81200000000001</v>
      </c>
      <c r="D17" s="57">
        <f t="shared" si="0"/>
        <v>5282.4014478400004</v>
      </c>
    </row>
    <row r="18" spans="1:4" x14ac:dyDescent="0.45">
      <c r="A18" s="64">
        <v>44028</v>
      </c>
      <c r="B18" s="1">
        <v>5.4370200000000004</v>
      </c>
      <c r="C18" s="65">
        <v>1092.6310000000001</v>
      </c>
      <c r="D18" s="57">
        <f t="shared" si="0"/>
        <v>5940.6565996200006</v>
      </c>
    </row>
    <row r="19" spans="1:4" x14ac:dyDescent="0.45">
      <c r="A19" s="64">
        <v>44029</v>
      </c>
      <c r="B19" s="1">
        <v>5.6519999999999992</v>
      </c>
      <c r="C19" s="65">
        <v>1120.623</v>
      </c>
      <c r="D19" s="57">
        <f t="shared" si="0"/>
        <v>6333.7611959999995</v>
      </c>
    </row>
    <row r="20" spans="1:4" x14ac:dyDescent="0.45">
      <c r="A20" s="64">
        <v>44030</v>
      </c>
      <c r="B20" s="1">
        <v>5.4681800000000003</v>
      </c>
      <c r="C20" s="65">
        <v>996.86400000000003</v>
      </c>
      <c r="D20" s="57">
        <f t="shared" si="0"/>
        <v>5451.0317875200008</v>
      </c>
    </row>
    <row r="21" spans="1:4" x14ac:dyDescent="0.45">
      <c r="A21" s="64">
        <v>44031</v>
      </c>
      <c r="B21" s="1">
        <v>4.2180599999999995</v>
      </c>
      <c r="C21" s="65">
        <v>868.56700000000001</v>
      </c>
      <c r="D21" s="57">
        <f t="shared" si="0"/>
        <v>3663.6677200199997</v>
      </c>
    </row>
    <row r="22" spans="1:4" x14ac:dyDescent="0.45">
      <c r="A22" s="64">
        <v>44032</v>
      </c>
      <c r="B22" s="1">
        <v>5.2886600000000001</v>
      </c>
      <c r="C22" s="65">
        <v>1020.173</v>
      </c>
      <c r="D22" s="57">
        <f t="shared" si="0"/>
        <v>5395.3481381800002</v>
      </c>
    </row>
    <row r="23" spans="1:4" x14ac:dyDescent="0.45">
      <c r="A23" s="64">
        <v>44033</v>
      </c>
      <c r="B23" s="1">
        <v>5.4329200000000011</v>
      </c>
      <c r="C23" s="65">
        <v>1043.23</v>
      </c>
      <c r="D23" s="57">
        <f t="shared" si="0"/>
        <v>5667.7851316000015</v>
      </c>
    </row>
    <row r="24" spans="1:4" x14ac:dyDescent="0.45">
      <c r="A24" s="64">
        <v>44034</v>
      </c>
      <c r="B24" s="1">
        <v>4.9551399999999992</v>
      </c>
      <c r="C24" s="65">
        <v>991.76900000000001</v>
      </c>
      <c r="D24" s="57">
        <f t="shared" si="0"/>
        <v>4914.3542426599988</v>
      </c>
    </row>
    <row r="25" spans="1:4" x14ac:dyDescent="0.45">
      <c r="A25" s="64">
        <v>44035</v>
      </c>
      <c r="B25" s="1">
        <v>5.615219999999999</v>
      </c>
      <c r="C25" s="65">
        <v>1070.3699999999999</v>
      </c>
      <c r="D25" s="57">
        <f t="shared" si="0"/>
        <v>6010.3630313999984</v>
      </c>
    </row>
    <row r="26" spans="1:4" x14ac:dyDescent="0.45">
      <c r="A26" s="64">
        <v>44036</v>
      </c>
      <c r="B26" s="1">
        <v>4.9819599999999999</v>
      </c>
      <c r="C26" s="65">
        <v>1038.4849999999999</v>
      </c>
      <c r="D26" s="57">
        <f t="shared" si="0"/>
        <v>5173.6907305999994</v>
      </c>
    </row>
    <row r="27" spans="1:4" x14ac:dyDescent="0.45">
      <c r="A27" s="64">
        <v>44037</v>
      </c>
      <c r="B27" s="1">
        <v>5.6642400000000004</v>
      </c>
      <c r="C27" s="65">
        <v>1000.152</v>
      </c>
      <c r="D27" s="57">
        <f t="shared" si="0"/>
        <v>5665.1009644800006</v>
      </c>
    </row>
    <row r="28" spans="1:4" x14ac:dyDescent="0.45">
      <c r="A28" s="64">
        <v>44038</v>
      </c>
      <c r="B28" s="1">
        <v>4.7217799999999999</v>
      </c>
      <c r="C28" s="65">
        <v>898.49900000000002</v>
      </c>
      <c r="D28" s="57">
        <f t="shared" si="0"/>
        <v>4242.5146082199999</v>
      </c>
    </row>
    <row r="29" spans="1:4" x14ac:dyDescent="0.45">
      <c r="A29" s="64">
        <v>44039</v>
      </c>
      <c r="B29" s="1">
        <v>4.2391999999999994</v>
      </c>
      <c r="C29" s="65">
        <v>910.73199999999997</v>
      </c>
      <c r="D29" s="57">
        <f t="shared" si="0"/>
        <v>3860.7750943999995</v>
      </c>
    </row>
    <row r="30" spans="1:4" x14ac:dyDescent="0.45">
      <c r="A30" s="64">
        <v>44040</v>
      </c>
      <c r="B30" s="1">
        <v>3.8202799999999995</v>
      </c>
      <c r="C30" s="65">
        <v>855.74199999999996</v>
      </c>
      <c r="D30" s="57">
        <f t="shared" si="0"/>
        <v>3269.1740477599992</v>
      </c>
    </row>
    <row r="31" spans="1:4" x14ac:dyDescent="0.45">
      <c r="A31" s="64">
        <v>44041</v>
      </c>
      <c r="B31" s="1">
        <v>3.9200000000000004</v>
      </c>
      <c r="C31" s="65">
        <v>819.38800000000003</v>
      </c>
      <c r="D31" s="57">
        <f t="shared" si="0"/>
        <v>3212.0009600000003</v>
      </c>
    </row>
    <row r="32" spans="1:4" x14ac:dyDescent="0.45">
      <c r="A32" s="64">
        <v>44042</v>
      </c>
      <c r="B32" s="1">
        <v>4.0357599999999998</v>
      </c>
      <c r="C32" s="65">
        <v>915.31500000000005</v>
      </c>
      <c r="D32" s="57">
        <f t="shared" si="0"/>
        <v>3693.9916644</v>
      </c>
    </row>
    <row r="33" spans="1:4" x14ac:dyDescent="0.45">
      <c r="A33" s="64">
        <v>44043</v>
      </c>
      <c r="B33" s="1">
        <v>4.2763600000000004</v>
      </c>
      <c r="C33" s="65">
        <v>939.71500000000003</v>
      </c>
      <c r="D33" s="57">
        <f t="shared" ref="D33:D96" si="1">B33*C33</f>
        <v>4018.5596374000006</v>
      </c>
    </row>
    <row r="34" spans="1:4" x14ac:dyDescent="0.45">
      <c r="A34" s="64">
        <v>44044</v>
      </c>
      <c r="B34" s="1">
        <v>3.4669600000000003</v>
      </c>
      <c r="C34" s="65">
        <v>749.08299999999997</v>
      </c>
      <c r="D34" s="57">
        <f t="shared" si="1"/>
        <v>2597.0407976800002</v>
      </c>
    </row>
    <row r="35" spans="1:4" x14ac:dyDescent="0.45">
      <c r="A35" s="64">
        <v>44045</v>
      </c>
      <c r="B35" s="1">
        <v>3.4542200000000003</v>
      </c>
      <c r="C35" s="65">
        <v>693.18600000000004</v>
      </c>
      <c r="D35" s="57">
        <f t="shared" si="1"/>
        <v>2394.4169449200003</v>
      </c>
    </row>
    <row r="36" spans="1:4" x14ac:dyDescent="0.45">
      <c r="A36" s="64">
        <v>44046</v>
      </c>
      <c r="B36" s="1">
        <v>3.8951799999999999</v>
      </c>
      <c r="C36" s="65">
        <v>858.47900000000004</v>
      </c>
      <c r="D36" s="57">
        <f t="shared" si="1"/>
        <v>3343.9302312200002</v>
      </c>
    </row>
    <row r="37" spans="1:4" x14ac:dyDescent="0.45">
      <c r="A37" s="64">
        <v>44047</v>
      </c>
      <c r="B37" s="1">
        <v>5.7797799999999997</v>
      </c>
      <c r="C37" s="65">
        <v>1240.5229999999999</v>
      </c>
      <c r="D37" s="57">
        <f t="shared" si="1"/>
        <v>7169.9500249399989</v>
      </c>
    </row>
    <row r="38" spans="1:4" x14ac:dyDescent="0.45">
      <c r="A38" s="64">
        <v>44048</v>
      </c>
      <c r="B38" s="1">
        <v>5.4520199999999992</v>
      </c>
      <c r="C38" s="65">
        <v>1142.454</v>
      </c>
      <c r="D38" s="57">
        <f t="shared" si="1"/>
        <v>6228.6820570799991</v>
      </c>
    </row>
    <row r="39" spans="1:4" x14ac:dyDescent="0.45">
      <c r="A39" s="64">
        <v>44049</v>
      </c>
      <c r="B39" s="1">
        <v>5.5162000000000004</v>
      </c>
      <c r="C39" s="65">
        <v>1099.9949999999999</v>
      </c>
      <c r="D39" s="57">
        <f t="shared" si="1"/>
        <v>6067.7924189999994</v>
      </c>
    </row>
    <row r="40" spans="1:4" x14ac:dyDescent="0.45">
      <c r="A40" s="64">
        <v>44050</v>
      </c>
      <c r="B40" s="1">
        <v>5.8820000000000006</v>
      </c>
      <c r="C40" s="65">
        <v>1163.21</v>
      </c>
      <c r="D40" s="57">
        <f t="shared" si="1"/>
        <v>6842.001220000001</v>
      </c>
    </row>
    <row r="41" spans="1:4" x14ac:dyDescent="0.45">
      <c r="A41" s="64">
        <v>44051</v>
      </c>
      <c r="B41" s="1">
        <v>3.6784599999999998</v>
      </c>
      <c r="C41" s="65">
        <v>828.68299999999999</v>
      </c>
      <c r="D41" s="57">
        <f t="shared" si="1"/>
        <v>3048.2772681799997</v>
      </c>
    </row>
    <row r="42" spans="1:4" x14ac:dyDescent="0.45">
      <c r="A42" s="64">
        <v>44052</v>
      </c>
      <c r="B42" s="1">
        <v>4.4320199999999996</v>
      </c>
      <c r="C42" s="65">
        <v>794.28800000000001</v>
      </c>
      <c r="D42" s="57">
        <f t="shared" si="1"/>
        <v>3520.3003017599999</v>
      </c>
    </row>
    <row r="43" spans="1:4" x14ac:dyDescent="0.45">
      <c r="A43" s="64">
        <v>44053</v>
      </c>
      <c r="B43" s="1">
        <v>4.8980000000000006</v>
      </c>
      <c r="C43" s="65">
        <v>843.18499999999995</v>
      </c>
      <c r="D43" s="57">
        <f t="shared" si="1"/>
        <v>4129.9201300000004</v>
      </c>
    </row>
    <row r="44" spans="1:4" x14ac:dyDescent="0.45">
      <c r="A44" s="64">
        <v>44054</v>
      </c>
      <c r="B44" s="1">
        <v>5.0302199999999999</v>
      </c>
      <c r="C44" s="65">
        <v>896.298</v>
      </c>
      <c r="D44" s="57">
        <f t="shared" si="1"/>
        <v>4508.57612556</v>
      </c>
    </row>
    <row r="45" spans="1:4" x14ac:dyDescent="0.45">
      <c r="A45" s="64">
        <v>44055</v>
      </c>
      <c r="B45" s="1">
        <v>4.1028800000000007</v>
      </c>
      <c r="C45" s="65">
        <v>766.27300000000002</v>
      </c>
      <c r="D45" s="57">
        <f t="shared" si="1"/>
        <v>3143.9261662400008</v>
      </c>
    </row>
    <row r="46" spans="1:4" x14ac:dyDescent="0.45">
      <c r="A46" s="64">
        <v>44056</v>
      </c>
      <c r="B46" s="1">
        <v>3.5480199999999997</v>
      </c>
      <c r="C46" s="65">
        <v>634.88199999999995</v>
      </c>
      <c r="D46" s="57">
        <f t="shared" si="1"/>
        <v>2252.5740336399995</v>
      </c>
    </row>
    <row r="47" spans="1:4" x14ac:dyDescent="0.45">
      <c r="A47" s="64">
        <v>44057</v>
      </c>
      <c r="B47" s="1">
        <v>4.0999800000000004</v>
      </c>
      <c r="C47" s="65">
        <v>730.92100000000005</v>
      </c>
      <c r="D47" s="57">
        <f t="shared" si="1"/>
        <v>2996.7614815800007</v>
      </c>
    </row>
    <row r="48" spans="1:4" x14ac:dyDescent="0.45">
      <c r="A48" s="64">
        <v>44058</v>
      </c>
      <c r="B48" s="1">
        <v>3.58508</v>
      </c>
      <c r="C48" s="65">
        <v>627.66399999999999</v>
      </c>
      <c r="D48" s="57">
        <f t="shared" si="1"/>
        <v>2250.2256531200001</v>
      </c>
    </row>
    <row r="49" spans="1:4" x14ac:dyDescent="0.45">
      <c r="A49" s="64">
        <v>44059</v>
      </c>
      <c r="B49" s="1">
        <v>3.6179800000000002</v>
      </c>
      <c r="C49" s="65">
        <v>713.26800000000003</v>
      </c>
      <c r="D49" s="57">
        <f t="shared" si="1"/>
        <v>2580.5893586400002</v>
      </c>
    </row>
    <row r="50" spans="1:4" x14ac:dyDescent="0.45">
      <c r="A50" s="64">
        <v>44060</v>
      </c>
      <c r="B50" s="1">
        <v>3.9899999999999998</v>
      </c>
      <c r="C50" s="65">
        <v>741.47900000000004</v>
      </c>
      <c r="D50" s="57">
        <f t="shared" si="1"/>
        <v>2958.5012099999999</v>
      </c>
    </row>
    <row r="51" spans="1:4" x14ac:dyDescent="0.45">
      <c r="A51" s="64">
        <v>44061</v>
      </c>
      <c r="B51" s="1">
        <v>3.9982200000000008</v>
      </c>
      <c r="C51" s="65">
        <v>733.97400000000005</v>
      </c>
      <c r="D51" s="57">
        <f t="shared" si="1"/>
        <v>2934.5895262800009</v>
      </c>
    </row>
    <row r="52" spans="1:4" x14ac:dyDescent="0.45">
      <c r="A52" s="64">
        <v>44062</v>
      </c>
      <c r="B52" s="1">
        <v>4.9264199999999994</v>
      </c>
      <c r="C52" s="65">
        <v>935.43899999999996</v>
      </c>
      <c r="D52" s="57">
        <f t="shared" si="1"/>
        <v>4608.3653983799995</v>
      </c>
    </row>
    <row r="53" spans="1:4" x14ac:dyDescent="0.45">
      <c r="A53" s="64">
        <v>44063</v>
      </c>
      <c r="B53" s="1">
        <v>4.8816000000000006</v>
      </c>
      <c r="C53" s="65">
        <v>890.88400000000001</v>
      </c>
      <c r="D53" s="57">
        <f t="shared" si="1"/>
        <v>4348.9393344000009</v>
      </c>
    </row>
    <row r="54" spans="1:4" x14ac:dyDescent="0.45">
      <c r="A54" s="64">
        <v>44064</v>
      </c>
      <c r="B54" s="1">
        <v>4.9382000000000001</v>
      </c>
      <c r="C54" s="65">
        <v>987.01400000000001</v>
      </c>
      <c r="D54" s="57">
        <f t="shared" si="1"/>
        <v>4874.0725348000005</v>
      </c>
    </row>
    <row r="55" spans="1:4" x14ac:dyDescent="0.45">
      <c r="A55" s="64">
        <v>44065</v>
      </c>
      <c r="B55" s="1">
        <v>5.6264200000000004</v>
      </c>
      <c r="C55" s="65">
        <v>1133.556</v>
      </c>
      <c r="D55" s="57">
        <f t="shared" si="1"/>
        <v>6377.8621495200005</v>
      </c>
    </row>
    <row r="56" spans="1:4" x14ac:dyDescent="0.45">
      <c r="A56" s="64">
        <v>44066</v>
      </c>
      <c r="B56" s="1">
        <v>5.0873800000000005</v>
      </c>
      <c r="C56" s="65">
        <v>1050.963</v>
      </c>
      <c r="D56" s="57">
        <f t="shared" si="1"/>
        <v>5346.6481469400005</v>
      </c>
    </row>
    <row r="57" spans="1:4" x14ac:dyDescent="0.45">
      <c r="A57" s="64">
        <v>44067</v>
      </c>
      <c r="B57" s="1">
        <v>5.4139999999999997</v>
      </c>
      <c r="C57" s="65">
        <v>1148.1320000000001</v>
      </c>
      <c r="D57" s="57">
        <f t="shared" si="1"/>
        <v>6215.9866480000001</v>
      </c>
    </row>
    <row r="58" spans="1:4" x14ac:dyDescent="0.45">
      <c r="A58" s="64">
        <v>44068</v>
      </c>
      <c r="B58" s="1">
        <v>5.5362200000000001</v>
      </c>
      <c r="C58" s="65">
        <v>1076.4449999999999</v>
      </c>
      <c r="D58" s="57">
        <f t="shared" si="1"/>
        <v>5959.4363378999997</v>
      </c>
    </row>
    <row r="59" spans="1:4" x14ac:dyDescent="0.45">
      <c r="A59" s="64">
        <v>44069</v>
      </c>
      <c r="B59" s="1">
        <v>4.8108599999999999</v>
      </c>
      <c r="C59" s="65">
        <v>896.68899999999996</v>
      </c>
      <c r="D59" s="57">
        <f t="shared" si="1"/>
        <v>4313.8452425400001</v>
      </c>
    </row>
    <row r="60" spans="1:4" x14ac:dyDescent="0.45">
      <c r="A60" s="64">
        <v>44070</v>
      </c>
      <c r="B60" s="1">
        <v>4.6746399999999992</v>
      </c>
      <c r="C60" s="65">
        <v>788.81399999999996</v>
      </c>
      <c r="D60" s="57">
        <f t="shared" si="1"/>
        <v>3687.4214769599994</v>
      </c>
    </row>
    <row r="61" spans="1:4" x14ac:dyDescent="0.45">
      <c r="A61" s="64">
        <v>44071</v>
      </c>
      <c r="B61" s="1">
        <v>4.6190799999999994</v>
      </c>
      <c r="C61" s="65">
        <v>751.73400000000004</v>
      </c>
      <c r="D61" s="57">
        <f t="shared" si="1"/>
        <v>3472.3194847199998</v>
      </c>
    </row>
    <row r="62" spans="1:4" x14ac:dyDescent="0.45">
      <c r="A62" s="64">
        <v>44072</v>
      </c>
      <c r="B62" s="1">
        <v>3.1482399999999999</v>
      </c>
      <c r="C62" s="65">
        <v>570.07399999999996</v>
      </c>
      <c r="D62" s="57">
        <f t="shared" si="1"/>
        <v>1794.7297697599997</v>
      </c>
    </row>
    <row r="63" spans="1:4" x14ac:dyDescent="0.45">
      <c r="A63" s="64">
        <v>44073</v>
      </c>
      <c r="B63" s="1">
        <v>3.2447600000000003</v>
      </c>
      <c r="C63" s="65">
        <v>594.51</v>
      </c>
      <c r="D63" s="57">
        <f t="shared" si="1"/>
        <v>1929.0422676000001</v>
      </c>
    </row>
    <row r="64" spans="1:4" x14ac:dyDescent="0.45">
      <c r="A64" s="64">
        <v>44074</v>
      </c>
      <c r="B64" s="1">
        <v>4.9599999999999991</v>
      </c>
      <c r="C64" s="65">
        <v>890.89400000000001</v>
      </c>
      <c r="D64" s="57">
        <f t="shared" si="1"/>
        <v>4418.8342399999992</v>
      </c>
    </row>
    <row r="65" spans="1:4" x14ac:dyDescent="0.45">
      <c r="A65" s="64">
        <v>44075</v>
      </c>
      <c r="B65" s="1">
        <v>4.3280000000000003</v>
      </c>
      <c r="C65" s="65">
        <v>799.47</v>
      </c>
      <c r="D65" s="57">
        <f t="shared" si="1"/>
        <v>3460.1061600000003</v>
      </c>
    </row>
    <row r="66" spans="1:4" x14ac:dyDescent="0.45">
      <c r="A66" s="64">
        <v>44076</v>
      </c>
      <c r="B66" s="1">
        <v>4.1584599999999998</v>
      </c>
      <c r="C66" s="65">
        <v>578.029</v>
      </c>
      <c r="D66" s="57">
        <f t="shared" si="1"/>
        <v>2403.7104753399999</v>
      </c>
    </row>
    <row r="67" spans="1:4" x14ac:dyDescent="0.45">
      <c r="A67" s="64">
        <v>44077</v>
      </c>
      <c r="B67" s="1">
        <v>4.0330200000000005</v>
      </c>
      <c r="C67" s="65">
        <v>569.00800000000004</v>
      </c>
      <c r="D67" s="57">
        <f t="shared" si="1"/>
        <v>2294.8206441600005</v>
      </c>
    </row>
    <row r="68" spans="1:4" x14ac:dyDescent="0.45">
      <c r="A68" s="64">
        <v>44078</v>
      </c>
      <c r="B68" s="1">
        <v>3.9635599999999998</v>
      </c>
      <c r="C68" s="65">
        <v>653.78700000000003</v>
      </c>
      <c r="D68" s="57">
        <f t="shared" si="1"/>
        <v>2591.3240017200001</v>
      </c>
    </row>
    <row r="69" spans="1:4" x14ac:dyDescent="0.45">
      <c r="A69" s="64">
        <v>44079</v>
      </c>
      <c r="B69" s="1">
        <v>3.8597799999999998</v>
      </c>
      <c r="C69" s="65">
        <v>617.51900000000001</v>
      </c>
      <c r="D69" s="57">
        <f t="shared" si="1"/>
        <v>2383.4874858200001</v>
      </c>
    </row>
    <row r="70" spans="1:4" x14ac:dyDescent="0.45">
      <c r="A70" s="64">
        <v>44080</v>
      </c>
      <c r="B70" s="1">
        <v>3.5720000000000001</v>
      </c>
      <c r="C70" s="65">
        <v>555.048</v>
      </c>
      <c r="D70" s="57">
        <f t="shared" si="1"/>
        <v>1982.6314560000001</v>
      </c>
    </row>
    <row r="71" spans="1:4" x14ac:dyDescent="0.45">
      <c r="A71" s="64">
        <v>44081</v>
      </c>
      <c r="B71" s="1">
        <v>3.4602199999999996</v>
      </c>
      <c r="C71" s="65">
        <v>474.63400000000001</v>
      </c>
      <c r="D71" s="57">
        <f t="shared" si="1"/>
        <v>1642.3380594799999</v>
      </c>
    </row>
    <row r="72" spans="1:4" x14ac:dyDescent="0.45">
      <c r="A72" s="64">
        <v>44082</v>
      </c>
      <c r="B72" s="1">
        <v>3.72</v>
      </c>
      <c r="C72" s="65">
        <v>521.26900000000001</v>
      </c>
      <c r="D72" s="57">
        <f t="shared" si="1"/>
        <v>1939.1206800000002</v>
      </c>
    </row>
    <row r="73" spans="1:4" x14ac:dyDescent="0.45">
      <c r="A73" s="64">
        <v>44083</v>
      </c>
      <c r="B73" s="1">
        <v>4.39846</v>
      </c>
      <c r="C73" s="65">
        <v>657.51099999999997</v>
      </c>
      <c r="D73" s="57">
        <f t="shared" si="1"/>
        <v>2892.0358330599997</v>
      </c>
    </row>
    <row r="74" spans="1:4" x14ac:dyDescent="0.45">
      <c r="A74" s="64">
        <v>44084</v>
      </c>
      <c r="B74" s="1">
        <v>3.4020200000000003</v>
      </c>
      <c r="C74" s="65">
        <v>544.05499999999995</v>
      </c>
      <c r="D74" s="57">
        <f t="shared" si="1"/>
        <v>1850.8859911</v>
      </c>
    </row>
    <row r="75" spans="1:4" x14ac:dyDescent="0.45">
      <c r="A75" s="64">
        <v>44085</v>
      </c>
      <c r="B75" s="1">
        <v>3.6640199999999998</v>
      </c>
      <c r="C75" s="65">
        <v>504.22399999999999</v>
      </c>
      <c r="D75" s="57">
        <f t="shared" si="1"/>
        <v>1847.4868204799998</v>
      </c>
    </row>
    <row r="76" spans="1:4" x14ac:dyDescent="0.45">
      <c r="A76" s="64">
        <v>44086</v>
      </c>
      <c r="B76" s="1">
        <v>3.8119800000000006</v>
      </c>
      <c r="C76" s="65">
        <v>588.71</v>
      </c>
      <c r="D76" s="57">
        <f t="shared" si="1"/>
        <v>2244.1507458000005</v>
      </c>
    </row>
    <row r="77" spans="1:4" x14ac:dyDescent="0.45">
      <c r="A77" s="64">
        <v>44087</v>
      </c>
      <c r="B77" s="1">
        <v>3.4971000000000005</v>
      </c>
      <c r="C77" s="65">
        <v>510.28500000000003</v>
      </c>
      <c r="D77" s="57">
        <f t="shared" si="1"/>
        <v>1784.5176735000005</v>
      </c>
    </row>
    <row r="78" spans="1:4" x14ac:dyDescent="0.45">
      <c r="A78" s="64">
        <v>44088</v>
      </c>
      <c r="B78" s="1">
        <v>3.7039599999999999</v>
      </c>
      <c r="C78" s="65">
        <v>585.55499999999995</v>
      </c>
      <c r="D78" s="57">
        <f t="shared" si="1"/>
        <v>2168.8722977999996</v>
      </c>
    </row>
    <row r="79" spans="1:4" x14ac:dyDescent="0.45">
      <c r="A79" s="64">
        <v>44089</v>
      </c>
      <c r="B79" s="1">
        <v>3.6624400000000001</v>
      </c>
      <c r="C79" s="65">
        <v>599.23199999999997</v>
      </c>
      <c r="D79" s="57">
        <f t="shared" si="1"/>
        <v>2194.65124608</v>
      </c>
    </row>
    <row r="80" spans="1:4" x14ac:dyDescent="0.45">
      <c r="A80" s="64">
        <v>44090</v>
      </c>
      <c r="B80" s="1">
        <v>3.6657600000000001</v>
      </c>
      <c r="C80" s="65">
        <v>503.97300000000001</v>
      </c>
      <c r="D80" s="57">
        <f t="shared" si="1"/>
        <v>1847.4440644800002</v>
      </c>
    </row>
    <row r="81" spans="1:4" x14ac:dyDescent="0.45">
      <c r="A81" s="64">
        <v>44091</v>
      </c>
      <c r="B81" s="1">
        <v>3.9519799999999998</v>
      </c>
      <c r="C81" s="65">
        <v>615.32399999999996</v>
      </c>
      <c r="D81" s="57">
        <f t="shared" si="1"/>
        <v>2431.7481415199995</v>
      </c>
    </row>
    <row r="82" spans="1:4" x14ac:dyDescent="0.45">
      <c r="A82" s="64">
        <v>44092</v>
      </c>
      <c r="B82" s="1">
        <v>3.8259999999999996</v>
      </c>
      <c r="C82" s="65">
        <v>509.28100000000001</v>
      </c>
      <c r="D82" s="57">
        <f t="shared" si="1"/>
        <v>1948.5091059999997</v>
      </c>
    </row>
    <row r="83" spans="1:4" x14ac:dyDescent="0.45">
      <c r="A83" s="64">
        <v>44093</v>
      </c>
      <c r="B83" s="1">
        <v>3.722</v>
      </c>
      <c r="C83" s="65">
        <v>345.16899999999998</v>
      </c>
      <c r="D83" s="57">
        <f t="shared" si="1"/>
        <v>1284.719018</v>
      </c>
    </row>
    <row r="84" spans="1:4" x14ac:dyDescent="0.45">
      <c r="A84" s="64">
        <v>44094</v>
      </c>
      <c r="B84" s="1">
        <v>3.6036200000000003</v>
      </c>
      <c r="C84" s="65">
        <v>348.84399999999999</v>
      </c>
      <c r="D84" s="57">
        <f t="shared" si="1"/>
        <v>1257.1012152800001</v>
      </c>
    </row>
    <row r="85" spans="1:4" x14ac:dyDescent="0.45">
      <c r="A85" s="64">
        <v>44095</v>
      </c>
      <c r="B85" s="1">
        <v>3.7679999999999998</v>
      </c>
      <c r="C85" s="65">
        <v>427.91899999999998</v>
      </c>
      <c r="D85" s="57">
        <f t="shared" si="1"/>
        <v>1612.398792</v>
      </c>
    </row>
    <row r="86" spans="1:4" x14ac:dyDescent="0.45">
      <c r="A86" s="64">
        <v>44096</v>
      </c>
      <c r="B86" s="1">
        <v>4.0617599999999996</v>
      </c>
      <c r="C86" s="65">
        <v>557.86599999999999</v>
      </c>
      <c r="D86" s="57">
        <f t="shared" si="1"/>
        <v>2265.9178041599998</v>
      </c>
    </row>
    <row r="87" spans="1:4" x14ac:dyDescent="0.45">
      <c r="A87" s="64">
        <v>44097</v>
      </c>
      <c r="B87" s="1">
        <v>4.3913000000000002</v>
      </c>
      <c r="C87" s="65">
        <v>690.40300000000002</v>
      </c>
      <c r="D87" s="57">
        <f t="shared" si="1"/>
        <v>3031.7666939000001</v>
      </c>
    </row>
    <row r="88" spans="1:4" x14ac:dyDescent="0.45">
      <c r="A88" s="64">
        <v>44098</v>
      </c>
      <c r="B88" s="1">
        <v>4.6746999999999996</v>
      </c>
      <c r="C88" s="65">
        <v>765.49300000000005</v>
      </c>
      <c r="D88" s="57">
        <f t="shared" si="1"/>
        <v>3578.4501270999999</v>
      </c>
    </row>
    <row r="89" spans="1:4" x14ac:dyDescent="0.45">
      <c r="A89" s="64">
        <v>44099</v>
      </c>
      <c r="B89" s="1">
        <v>5.17178</v>
      </c>
      <c r="C89" s="65">
        <v>1006.8390000000001</v>
      </c>
      <c r="D89" s="57">
        <f t="shared" si="1"/>
        <v>5207.1498034200004</v>
      </c>
    </row>
    <row r="90" spans="1:4" x14ac:dyDescent="0.45">
      <c r="A90" s="64">
        <v>44100</v>
      </c>
      <c r="B90" s="1">
        <v>4.8557199999999998</v>
      </c>
      <c r="C90" s="65">
        <v>817.86699999999996</v>
      </c>
      <c r="D90" s="57">
        <f t="shared" si="1"/>
        <v>3971.3331492399998</v>
      </c>
    </row>
    <row r="91" spans="1:4" x14ac:dyDescent="0.45">
      <c r="A91" s="64">
        <v>44101</v>
      </c>
      <c r="B91" s="1">
        <v>4.3348599999999999</v>
      </c>
      <c r="C91" s="65">
        <v>720.08399999999995</v>
      </c>
      <c r="D91" s="57">
        <f t="shared" si="1"/>
        <v>3121.4633282399996</v>
      </c>
    </row>
    <row r="92" spans="1:4" x14ac:dyDescent="0.45">
      <c r="A92" s="64">
        <v>44102</v>
      </c>
      <c r="B92" s="1">
        <v>4.6226599999999998</v>
      </c>
      <c r="C92" s="65">
        <v>782.84500000000003</v>
      </c>
      <c r="D92" s="57">
        <f t="shared" si="1"/>
        <v>3618.8262676999998</v>
      </c>
    </row>
    <row r="93" spans="1:4" x14ac:dyDescent="0.45">
      <c r="A93" s="64">
        <v>44103</v>
      </c>
      <c r="B93" s="1">
        <v>4.5346199999999994</v>
      </c>
      <c r="C93" s="65">
        <v>596.41999999999996</v>
      </c>
      <c r="D93" s="57">
        <f t="shared" si="1"/>
        <v>2704.5380603999993</v>
      </c>
    </row>
    <row r="94" spans="1:4" x14ac:dyDescent="0.45">
      <c r="A94" s="64">
        <v>44104</v>
      </c>
      <c r="B94" s="1">
        <v>4.258</v>
      </c>
      <c r="C94" s="65">
        <v>558.60699999999997</v>
      </c>
      <c r="D94" s="57">
        <f t="shared" si="1"/>
        <v>2378.5486059999998</v>
      </c>
    </row>
    <row r="95" spans="1:4" x14ac:dyDescent="0.45">
      <c r="A95" s="64">
        <v>44105</v>
      </c>
      <c r="B95" s="1">
        <v>4.3400000000000007</v>
      </c>
      <c r="C95" s="65">
        <v>533.66</v>
      </c>
      <c r="D95" s="57">
        <f t="shared" si="1"/>
        <v>2316.0844000000002</v>
      </c>
    </row>
    <row r="96" spans="1:4" x14ac:dyDescent="0.45">
      <c r="A96" s="64">
        <v>44106</v>
      </c>
      <c r="B96" s="1">
        <v>4.0699999999999994</v>
      </c>
      <c r="C96" s="65">
        <v>375.52</v>
      </c>
      <c r="D96" s="57">
        <f t="shared" si="1"/>
        <v>1528.3663999999997</v>
      </c>
    </row>
    <row r="97" spans="1:4" x14ac:dyDescent="0.45">
      <c r="A97" s="64">
        <v>44107</v>
      </c>
      <c r="B97" s="1">
        <v>3.9101600000000003</v>
      </c>
      <c r="C97" s="65">
        <v>295.90800000000002</v>
      </c>
      <c r="D97" s="57">
        <f t="shared" ref="D97:D160" si="2">B97*C97</f>
        <v>1157.0476252800001</v>
      </c>
    </row>
    <row r="98" spans="1:4" x14ac:dyDescent="0.45">
      <c r="A98" s="64">
        <v>44108</v>
      </c>
      <c r="B98" s="1">
        <v>3.9317799999999998</v>
      </c>
      <c r="C98" s="65">
        <v>317.55099999999999</v>
      </c>
      <c r="D98" s="57">
        <f t="shared" si="2"/>
        <v>1248.5406707799998</v>
      </c>
    </row>
    <row r="99" spans="1:4" x14ac:dyDescent="0.45">
      <c r="A99" s="64">
        <v>44109</v>
      </c>
      <c r="B99" s="1">
        <v>4.7344000000000008</v>
      </c>
      <c r="C99" s="65">
        <v>685.24199999999996</v>
      </c>
      <c r="D99" s="57">
        <f t="shared" si="2"/>
        <v>3244.2097248000005</v>
      </c>
    </row>
    <row r="100" spans="1:4" x14ac:dyDescent="0.45">
      <c r="A100" s="64">
        <v>44110</v>
      </c>
      <c r="B100" s="1">
        <v>5.4864000000000006</v>
      </c>
      <c r="C100" s="65">
        <v>824.51800000000003</v>
      </c>
      <c r="D100" s="57">
        <f t="shared" si="2"/>
        <v>4523.6355552000005</v>
      </c>
    </row>
    <row r="101" spans="1:4" x14ac:dyDescent="0.45">
      <c r="A101" s="64">
        <v>44111</v>
      </c>
      <c r="B101" s="1">
        <v>5.2240399999999996</v>
      </c>
      <c r="C101" s="65">
        <v>684.71199999999999</v>
      </c>
      <c r="D101" s="57">
        <f t="shared" si="2"/>
        <v>3576.9628764799995</v>
      </c>
    </row>
    <row r="102" spans="1:4" x14ac:dyDescent="0.45">
      <c r="A102" s="64">
        <v>44112</v>
      </c>
      <c r="B102" s="1">
        <v>5.3186</v>
      </c>
      <c r="C102" s="65">
        <v>635.55100000000004</v>
      </c>
      <c r="D102" s="57">
        <f t="shared" si="2"/>
        <v>3380.2415486000004</v>
      </c>
    </row>
    <row r="103" spans="1:4" x14ac:dyDescent="0.45">
      <c r="A103" s="64">
        <v>44113</v>
      </c>
      <c r="B103" s="1">
        <v>5.7099999999999991</v>
      </c>
      <c r="C103" s="65">
        <v>710.63300000000004</v>
      </c>
      <c r="D103" s="57">
        <f t="shared" si="2"/>
        <v>4057.7144299999995</v>
      </c>
    </row>
    <row r="104" spans="1:4" x14ac:dyDescent="0.45">
      <c r="A104" s="64">
        <v>44114</v>
      </c>
      <c r="B104" s="1">
        <v>5.0399399999999996</v>
      </c>
      <c r="C104" s="65">
        <v>448.68400000000003</v>
      </c>
      <c r="D104" s="57">
        <f t="shared" si="2"/>
        <v>2261.34043896</v>
      </c>
    </row>
    <row r="105" spans="1:4" x14ac:dyDescent="0.45">
      <c r="A105" s="64">
        <v>44115</v>
      </c>
      <c r="B105" s="1">
        <v>4.6317599999999999</v>
      </c>
      <c r="C105" s="65">
        <v>510.67599999999999</v>
      </c>
      <c r="D105" s="57">
        <f t="shared" si="2"/>
        <v>2365.3286697599997</v>
      </c>
    </row>
    <row r="106" spans="1:4" x14ac:dyDescent="0.45">
      <c r="A106" s="64">
        <v>44116</v>
      </c>
      <c r="B106" s="1">
        <v>5.2244599999999997</v>
      </c>
      <c r="C106" s="65">
        <v>464.18099999999998</v>
      </c>
      <c r="D106" s="57">
        <f t="shared" si="2"/>
        <v>2425.0950672599997</v>
      </c>
    </row>
    <row r="107" spans="1:4" x14ac:dyDescent="0.45">
      <c r="A107" s="64">
        <v>44117</v>
      </c>
      <c r="B107" s="1">
        <v>4.7918399999999997</v>
      </c>
      <c r="C107" s="65">
        <v>479.779</v>
      </c>
      <c r="D107" s="57">
        <f t="shared" si="2"/>
        <v>2299.0242033599998</v>
      </c>
    </row>
    <row r="108" spans="1:4" x14ac:dyDescent="0.45">
      <c r="A108" s="64">
        <v>44118</v>
      </c>
      <c r="B108" s="1">
        <v>4.8759800000000002</v>
      </c>
      <c r="C108" s="65">
        <v>403.10700000000003</v>
      </c>
      <c r="D108" s="57">
        <f t="shared" si="2"/>
        <v>1965.5416698600002</v>
      </c>
    </row>
    <row r="109" spans="1:4" x14ac:dyDescent="0.45">
      <c r="A109" s="64">
        <v>44119</v>
      </c>
      <c r="B109" s="1">
        <v>4.8959999999999999</v>
      </c>
      <c r="C109" s="65">
        <v>424.858</v>
      </c>
      <c r="D109" s="57">
        <f t="shared" si="2"/>
        <v>2080.1047680000001</v>
      </c>
    </row>
    <row r="110" spans="1:4" x14ac:dyDescent="0.45">
      <c r="A110" s="64">
        <v>44120</v>
      </c>
      <c r="B110" s="1">
        <v>5.4704199999999998</v>
      </c>
      <c r="C110" s="65">
        <v>465.94900000000001</v>
      </c>
      <c r="D110" s="57">
        <f t="shared" si="2"/>
        <v>2548.9367285799999</v>
      </c>
    </row>
    <row r="111" spans="1:4" x14ac:dyDescent="0.45">
      <c r="A111" s="64">
        <v>44121</v>
      </c>
      <c r="B111" s="1">
        <v>5.15578</v>
      </c>
      <c r="C111" s="65">
        <v>413.42599999999999</v>
      </c>
      <c r="D111" s="57">
        <f t="shared" si="2"/>
        <v>2131.53350228</v>
      </c>
    </row>
    <row r="112" spans="1:4" x14ac:dyDescent="0.45">
      <c r="A112" s="64">
        <v>44122</v>
      </c>
      <c r="B112" s="1">
        <v>5.5824999999999996</v>
      </c>
      <c r="C112" s="65">
        <v>553.91700000000003</v>
      </c>
      <c r="D112" s="57">
        <f t="shared" si="2"/>
        <v>3092.2416524999999</v>
      </c>
    </row>
    <row r="113" spans="1:4" x14ac:dyDescent="0.45">
      <c r="A113" s="64">
        <v>44123</v>
      </c>
      <c r="B113" s="1">
        <v>5.4304399999999999</v>
      </c>
      <c r="C113" s="65">
        <v>649.38</v>
      </c>
      <c r="D113" s="57">
        <f t="shared" si="2"/>
        <v>3526.4191271999998</v>
      </c>
    </row>
    <row r="114" spans="1:4" x14ac:dyDescent="0.45">
      <c r="A114" s="64">
        <v>44124</v>
      </c>
      <c r="B114" s="1">
        <v>5.4358199999999997</v>
      </c>
      <c r="C114" s="65">
        <v>555.05999999999995</v>
      </c>
      <c r="D114" s="57">
        <f t="shared" si="2"/>
        <v>3017.2062491999995</v>
      </c>
    </row>
    <row r="115" spans="1:4" x14ac:dyDescent="0.45">
      <c r="A115" s="64">
        <v>44125</v>
      </c>
      <c r="B115" s="1">
        <v>5.3079400000000003</v>
      </c>
      <c r="C115" s="65">
        <v>496.02300000000002</v>
      </c>
      <c r="D115" s="57">
        <f t="shared" si="2"/>
        <v>2632.8603226200003</v>
      </c>
    </row>
    <row r="116" spans="1:4" x14ac:dyDescent="0.45">
      <c r="A116" s="64">
        <v>44126</v>
      </c>
      <c r="B116" s="1">
        <v>5.4622200000000003</v>
      </c>
      <c r="C116" s="65">
        <v>428.88</v>
      </c>
      <c r="D116" s="57">
        <f t="shared" si="2"/>
        <v>2342.6369136000003</v>
      </c>
    </row>
    <row r="117" spans="1:4" x14ac:dyDescent="0.45">
      <c r="A117" s="64">
        <v>44127</v>
      </c>
      <c r="B117" s="1">
        <v>4.5778000000000008</v>
      </c>
      <c r="C117" s="65">
        <v>372.14299999999997</v>
      </c>
      <c r="D117" s="57">
        <f t="shared" si="2"/>
        <v>1703.5962254000001</v>
      </c>
    </row>
    <row r="118" spans="1:4" x14ac:dyDescent="0.45">
      <c r="A118" s="64">
        <v>44128</v>
      </c>
      <c r="B118" s="1">
        <v>5.0099800000000005</v>
      </c>
      <c r="C118" s="65">
        <v>586.03599999999994</v>
      </c>
      <c r="D118" s="57">
        <f t="shared" si="2"/>
        <v>2936.0286392799999</v>
      </c>
    </row>
    <row r="119" spans="1:4" x14ac:dyDescent="0.45">
      <c r="A119" s="64">
        <v>44129</v>
      </c>
      <c r="B119" s="1">
        <v>5.77278</v>
      </c>
      <c r="C119" s="65">
        <v>680.149</v>
      </c>
      <c r="D119" s="57">
        <f t="shared" si="2"/>
        <v>3926.3505442199998</v>
      </c>
    </row>
    <row r="120" spans="1:4" x14ac:dyDescent="0.45">
      <c r="A120" s="64">
        <v>44130</v>
      </c>
      <c r="B120" s="1">
        <v>5.5980000000000008</v>
      </c>
      <c r="C120" s="65">
        <v>601.09400000000005</v>
      </c>
      <c r="D120" s="57">
        <f t="shared" si="2"/>
        <v>3364.9242120000008</v>
      </c>
    </row>
    <row r="121" spans="1:4" x14ac:dyDescent="0.45">
      <c r="A121" s="64">
        <v>44131</v>
      </c>
      <c r="B121" s="1">
        <v>5.424640000000001</v>
      </c>
      <c r="C121" s="65">
        <v>524.08799999999997</v>
      </c>
      <c r="D121" s="57">
        <f t="shared" si="2"/>
        <v>2842.9887283200005</v>
      </c>
    </row>
    <row r="122" spans="1:4" x14ac:dyDescent="0.45">
      <c r="A122" s="64">
        <v>44132</v>
      </c>
      <c r="B122" s="1">
        <v>5.0217800000000006</v>
      </c>
      <c r="C122" s="65">
        <v>428.09800000000001</v>
      </c>
      <c r="D122" s="57">
        <f t="shared" si="2"/>
        <v>2149.8139744400005</v>
      </c>
    </row>
    <row r="123" spans="1:4" x14ac:dyDescent="0.45">
      <c r="A123" s="64">
        <v>44133</v>
      </c>
      <c r="B123" s="1">
        <v>4.9789599999999989</v>
      </c>
      <c r="C123" s="65">
        <v>396.96</v>
      </c>
      <c r="D123" s="57">
        <f t="shared" si="2"/>
        <v>1976.4479615999994</v>
      </c>
    </row>
    <row r="124" spans="1:4" x14ac:dyDescent="0.45">
      <c r="A124" s="64">
        <v>44134</v>
      </c>
      <c r="B124" s="1">
        <v>4.7560000000000002</v>
      </c>
      <c r="C124" s="65">
        <v>390.18599999999998</v>
      </c>
      <c r="D124" s="57">
        <f t="shared" si="2"/>
        <v>1855.724616</v>
      </c>
    </row>
    <row r="125" spans="1:4" x14ac:dyDescent="0.45">
      <c r="A125" s="64">
        <v>44135</v>
      </c>
      <c r="B125" s="1">
        <v>4.6461600000000001</v>
      </c>
      <c r="C125" s="65">
        <v>484.56299999999999</v>
      </c>
      <c r="D125" s="57">
        <f t="shared" si="2"/>
        <v>2251.3572280799999</v>
      </c>
    </row>
    <row r="126" spans="1:4" x14ac:dyDescent="0.45">
      <c r="A126" s="64">
        <v>44136</v>
      </c>
      <c r="B126" s="1">
        <v>4.5220000000000002</v>
      </c>
      <c r="C126" s="65">
        <v>436.959</v>
      </c>
      <c r="D126" s="57">
        <f t="shared" si="2"/>
        <v>1975.9285980000002</v>
      </c>
    </row>
    <row r="127" spans="1:4" x14ac:dyDescent="0.45">
      <c r="A127" s="64">
        <v>44137</v>
      </c>
      <c r="B127" s="1">
        <v>4.4180200000000003</v>
      </c>
      <c r="C127" s="65">
        <v>382.899</v>
      </c>
      <c r="D127" s="57">
        <f t="shared" si="2"/>
        <v>1691.6554399800002</v>
      </c>
    </row>
    <row r="128" spans="1:4" x14ac:dyDescent="0.45">
      <c r="A128" s="64">
        <v>44138</v>
      </c>
      <c r="B128" s="1">
        <v>4.4480000000000004</v>
      </c>
      <c r="C128" s="65">
        <v>305.18799999999999</v>
      </c>
      <c r="D128" s="57">
        <f t="shared" si="2"/>
        <v>1357.476224</v>
      </c>
    </row>
    <row r="129" spans="1:4" x14ac:dyDescent="0.45">
      <c r="A129" s="64">
        <v>44139</v>
      </c>
      <c r="B129" s="1">
        <v>5.0282200000000001</v>
      </c>
      <c r="C129" s="65">
        <v>418.74200000000002</v>
      </c>
      <c r="D129" s="57">
        <f t="shared" si="2"/>
        <v>2105.5268992400001</v>
      </c>
    </row>
    <row r="130" spans="1:4" x14ac:dyDescent="0.45">
      <c r="A130" s="64">
        <v>44140</v>
      </c>
      <c r="B130" s="1">
        <v>5.6757599999999995</v>
      </c>
      <c r="C130" s="65">
        <v>555.98699999999997</v>
      </c>
      <c r="D130" s="57">
        <f t="shared" si="2"/>
        <v>3155.6487751199993</v>
      </c>
    </row>
    <row r="131" spans="1:4" x14ac:dyDescent="0.45">
      <c r="A131" s="64">
        <v>44141</v>
      </c>
      <c r="B131" s="1">
        <v>5.7640000000000002</v>
      </c>
      <c r="C131" s="65">
        <v>541.55799999999999</v>
      </c>
      <c r="D131" s="57">
        <f t="shared" si="2"/>
        <v>3121.5403120000001</v>
      </c>
    </row>
    <row r="132" spans="1:4" x14ac:dyDescent="0.45">
      <c r="A132" s="64">
        <v>44142</v>
      </c>
      <c r="B132" s="1">
        <v>5.3040000000000003</v>
      </c>
      <c r="C132" s="65">
        <v>486.51799999999997</v>
      </c>
      <c r="D132" s="57">
        <f t="shared" si="2"/>
        <v>2580.4914720000002</v>
      </c>
    </row>
    <row r="133" spans="1:4" x14ac:dyDescent="0.45">
      <c r="A133" s="64">
        <v>44143</v>
      </c>
      <c r="B133" s="1">
        <v>5.25</v>
      </c>
      <c r="C133" s="65">
        <v>381.11900000000003</v>
      </c>
      <c r="D133" s="57">
        <f t="shared" si="2"/>
        <v>2000.8747500000002</v>
      </c>
    </row>
    <row r="134" spans="1:4" x14ac:dyDescent="0.45">
      <c r="A134" s="64">
        <v>44144</v>
      </c>
      <c r="B134" s="1">
        <v>4.9700000000000006</v>
      </c>
      <c r="C134" s="65">
        <v>329.34199999999998</v>
      </c>
      <c r="D134" s="57">
        <f t="shared" si="2"/>
        <v>1636.8297400000001</v>
      </c>
    </row>
    <row r="135" spans="1:4" x14ac:dyDescent="0.45">
      <c r="A135" s="64">
        <v>44145</v>
      </c>
      <c r="B135" s="1">
        <v>5.2164400000000004</v>
      </c>
      <c r="C135" s="65">
        <v>305.62400000000002</v>
      </c>
      <c r="D135" s="57">
        <f t="shared" si="2"/>
        <v>1594.2692585600003</v>
      </c>
    </row>
    <row r="136" spans="1:4" x14ac:dyDescent="0.45">
      <c r="A136" s="64">
        <v>44146</v>
      </c>
      <c r="B136" s="1">
        <v>5.2679999999999998</v>
      </c>
      <c r="C136" s="65">
        <v>311.46499999999997</v>
      </c>
      <c r="D136" s="57">
        <f t="shared" si="2"/>
        <v>1640.7976199999998</v>
      </c>
    </row>
    <row r="137" spans="1:4" x14ac:dyDescent="0.45">
      <c r="A137" s="64">
        <v>44147</v>
      </c>
      <c r="B137" s="1">
        <v>5.2368799999999993</v>
      </c>
      <c r="C137" s="65">
        <v>331.66300000000001</v>
      </c>
      <c r="D137" s="57">
        <f t="shared" si="2"/>
        <v>1736.8793314399998</v>
      </c>
    </row>
    <row r="138" spans="1:4" x14ac:dyDescent="0.45">
      <c r="A138" s="64">
        <v>44148</v>
      </c>
      <c r="B138" s="1">
        <v>5.3644400000000001</v>
      </c>
      <c r="C138" s="65">
        <v>343.11200000000002</v>
      </c>
      <c r="D138" s="57">
        <f t="shared" si="2"/>
        <v>1840.6037372800001</v>
      </c>
    </row>
    <row r="139" spans="1:4" x14ac:dyDescent="0.45">
      <c r="A139" s="64">
        <v>44149</v>
      </c>
      <c r="B139" s="1">
        <v>4.9604400000000002</v>
      </c>
      <c r="C139" s="65">
        <v>311.74400000000003</v>
      </c>
      <c r="D139" s="57">
        <f t="shared" si="2"/>
        <v>1546.3874073600002</v>
      </c>
    </row>
    <row r="140" spans="1:4" x14ac:dyDescent="0.45">
      <c r="A140" s="64">
        <v>44150</v>
      </c>
      <c r="B140" s="1">
        <v>5.3301800000000004</v>
      </c>
      <c r="C140" s="65">
        <v>285.24900000000002</v>
      </c>
      <c r="D140" s="57">
        <f t="shared" si="2"/>
        <v>1520.4285148200001</v>
      </c>
    </row>
    <row r="141" spans="1:4" x14ac:dyDescent="0.45">
      <c r="A141" s="64">
        <v>44151</v>
      </c>
      <c r="B141" s="1">
        <v>5.6319999999999997</v>
      </c>
      <c r="C141" s="65">
        <v>334.71800000000002</v>
      </c>
      <c r="D141" s="57">
        <f t="shared" si="2"/>
        <v>1885.1317759999999</v>
      </c>
    </row>
    <row r="142" spans="1:4" x14ac:dyDescent="0.45">
      <c r="A142" s="64">
        <v>44152</v>
      </c>
      <c r="B142" s="1">
        <v>5.8543000000000003</v>
      </c>
      <c r="C142" s="65">
        <v>360.04599999999999</v>
      </c>
      <c r="D142" s="57">
        <f t="shared" si="2"/>
        <v>2107.8172978000002</v>
      </c>
    </row>
    <row r="143" spans="1:4" x14ac:dyDescent="0.45">
      <c r="A143" s="64">
        <v>44153</v>
      </c>
      <c r="B143" s="1">
        <v>5.9279999999999999</v>
      </c>
      <c r="C143" s="65">
        <v>365.54899999999998</v>
      </c>
      <c r="D143" s="57">
        <f t="shared" si="2"/>
        <v>2166.9744719999999</v>
      </c>
    </row>
    <row r="144" spans="1:4" x14ac:dyDescent="0.45">
      <c r="A144" s="64">
        <v>44154</v>
      </c>
      <c r="B144" s="1">
        <v>5.5224200000000003</v>
      </c>
      <c r="C144" s="65">
        <v>321.56200000000001</v>
      </c>
      <c r="D144" s="57">
        <f t="shared" si="2"/>
        <v>1775.8004200400001</v>
      </c>
    </row>
    <row r="145" spans="1:4" x14ac:dyDescent="0.45">
      <c r="A145" s="64">
        <v>44155</v>
      </c>
      <c r="B145" s="1">
        <v>5.9467999999999996</v>
      </c>
      <c r="C145" s="65">
        <v>336.916</v>
      </c>
      <c r="D145" s="57">
        <f t="shared" si="2"/>
        <v>2003.5720687999999</v>
      </c>
    </row>
    <row r="146" spans="1:4" x14ac:dyDescent="0.45">
      <c r="A146" s="64">
        <v>44156</v>
      </c>
      <c r="B146" s="1">
        <v>5.2322199999999999</v>
      </c>
      <c r="C146" s="65">
        <v>307.089</v>
      </c>
      <c r="D146" s="57">
        <f t="shared" si="2"/>
        <v>1606.7572075799999</v>
      </c>
    </row>
    <row r="147" spans="1:4" x14ac:dyDescent="0.45">
      <c r="A147" s="64">
        <v>44157</v>
      </c>
      <c r="B147" s="1">
        <v>5.3686999999999996</v>
      </c>
      <c r="C147" s="65">
        <v>311.20600000000002</v>
      </c>
      <c r="D147" s="57">
        <f t="shared" si="2"/>
        <v>1670.7716522000001</v>
      </c>
    </row>
    <row r="148" spans="1:4" x14ac:dyDescent="0.45">
      <c r="A148" s="64">
        <v>44158</v>
      </c>
      <c r="B148" s="1">
        <v>5.5489999999999995</v>
      </c>
      <c r="C148" s="65">
        <v>352.43799999999999</v>
      </c>
      <c r="D148" s="57">
        <f t="shared" si="2"/>
        <v>1955.6784619999999</v>
      </c>
    </row>
    <row r="149" spans="1:4" x14ac:dyDescent="0.45">
      <c r="A149" s="64">
        <v>44159</v>
      </c>
      <c r="B149" s="1">
        <v>5.8079599999999996</v>
      </c>
      <c r="C149" s="65">
        <v>353.78300000000002</v>
      </c>
      <c r="D149" s="57">
        <f t="shared" si="2"/>
        <v>2054.7575126799998</v>
      </c>
    </row>
    <row r="150" spans="1:4" x14ac:dyDescent="0.45">
      <c r="A150" s="64">
        <v>44160</v>
      </c>
      <c r="B150" s="1">
        <v>5.9282399999999997</v>
      </c>
      <c r="C150" s="65">
        <v>308.25700000000001</v>
      </c>
      <c r="D150" s="57">
        <f t="shared" si="2"/>
        <v>1827.42147768</v>
      </c>
    </row>
    <row r="151" spans="1:4" x14ac:dyDescent="0.45">
      <c r="A151" s="64">
        <v>44161</v>
      </c>
      <c r="B151" s="1">
        <v>5.6779999999999999</v>
      </c>
      <c r="C151" s="65">
        <v>339.471</v>
      </c>
      <c r="D151" s="57">
        <f t="shared" si="2"/>
        <v>1927.5163379999999</v>
      </c>
    </row>
    <row r="152" spans="1:4" x14ac:dyDescent="0.45">
      <c r="A152" s="64">
        <v>44162</v>
      </c>
      <c r="B152" s="1">
        <v>6.2524199999999999</v>
      </c>
      <c r="C152" s="65">
        <v>335.55799999999999</v>
      </c>
      <c r="D152" s="57">
        <f t="shared" si="2"/>
        <v>2098.04955036</v>
      </c>
    </row>
    <row r="153" spans="1:4" x14ac:dyDescent="0.45">
      <c r="A153" s="64">
        <v>44163</v>
      </c>
      <c r="B153" s="1">
        <v>6.31088</v>
      </c>
      <c r="C153" s="65">
        <v>268.94799999999998</v>
      </c>
      <c r="D153" s="57">
        <f t="shared" si="2"/>
        <v>1697.2985542399999</v>
      </c>
    </row>
    <row r="154" spans="1:4" x14ac:dyDescent="0.45">
      <c r="A154" s="64">
        <v>44164</v>
      </c>
      <c r="B154" s="1">
        <v>6.4955599999999993</v>
      </c>
      <c r="C154" s="65">
        <v>323.15800000000002</v>
      </c>
      <c r="D154" s="57">
        <f t="shared" si="2"/>
        <v>2099.0921784799998</v>
      </c>
    </row>
    <row r="155" spans="1:4" x14ac:dyDescent="0.45">
      <c r="A155" s="64">
        <v>44165</v>
      </c>
      <c r="B155" s="1">
        <v>6.6639999999999997</v>
      </c>
      <c r="C155" s="65">
        <v>314.02999999999997</v>
      </c>
      <c r="D155" s="57">
        <f t="shared" si="2"/>
        <v>2092.6959199999997</v>
      </c>
    </row>
    <row r="156" spans="1:4" x14ac:dyDescent="0.45">
      <c r="A156" s="64">
        <v>44166</v>
      </c>
      <c r="B156" s="1">
        <v>6.7440200000000008</v>
      </c>
      <c r="C156" s="65">
        <v>335.26499999999999</v>
      </c>
      <c r="D156" s="57">
        <f t="shared" si="2"/>
        <v>2261.0338653000003</v>
      </c>
    </row>
    <row r="157" spans="1:4" x14ac:dyDescent="0.45">
      <c r="A157" s="64">
        <v>44167</v>
      </c>
      <c r="B157" s="1">
        <v>6.6404400000000008</v>
      </c>
      <c r="C157" s="65">
        <v>383.62</v>
      </c>
      <c r="D157" s="57">
        <f t="shared" si="2"/>
        <v>2547.4055928000002</v>
      </c>
    </row>
    <row r="158" spans="1:4" x14ac:dyDescent="0.45">
      <c r="A158" s="64">
        <v>44168</v>
      </c>
      <c r="B158" s="1">
        <v>6.5939199999999998</v>
      </c>
      <c r="C158" s="65">
        <v>343.32</v>
      </c>
      <c r="D158" s="57">
        <f t="shared" si="2"/>
        <v>2263.8246144</v>
      </c>
    </row>
    <row r="159" spans="1:4" x14ac:dyDescent="0.45">
      <c r="A159" s="64">
        <v>44169</v>
      </c>
      <c r="B159" s="1">
        <v>6.2884399999999996</v>
      </c>
      <c r="C159" s="65">
        <v>332.84</v>
      </c>
      <c r="D159" s="57">
        <f t="shared" si="2"/>
        <v>2093.0443695999998</v>
      </c>
    </row>
    <row r="160" spans="1:4" x14ac:dyDescent="0.45">
      <c r="A160" s="64">
        <v>44170</v>
      </c>
      <c r="B160" s="1">
        <v>6.1244399999999999</v>
      </c>
      <c r="C160" s="65">
        <v>305.01100000000002</v>
      </c>
      <c r="D160" s="57">
        <f t="shared" si="2"/>
        <v>1868.0215688400001</v>
      </c>
    </row>
    <row r="161" spans="1:4" x14ac:dyDescent="0.45">
      <c r="A161" s="64">
        <v>44171</v>
      </c>
      <c r="B161" s="1">
        <v>6.16</v>
      </c>
      <c r="C161" s="65">
        <v>353.49200000000002</v>
      </c>
      <c r="D161" s="57">
        <f t="shared" ref="D161:D224" si="3">B161*C161</f>
        <v>2177.5107200000002</v>
      </c>
    </row>
    <row r="162" spans="1:4" x14ac:dyDescent="0.45">
      <c r="A162" s="64">
        <v>44172</v>
      </c>
      <c r="B162" s="1">
        <v>6.2582000000000004</v>
      </c>
      <c r="C162" s="65">
        <v>467.57600000000002</v>
      </c>
      <c r="D162" s="57">
        <f t="shared" si="3"/>
        <v>2926.1841232000002</v>
      </c>
    </row>
    <row r="163" spans="1:4" x14ac:dyDescent="0.45">
      <c r="A163" s="64">
        <v>44173</v>
      </c>
      <c r="B163" s="1">
        <v>6.7237200000000001</v>
      </c>
      <c r="C163" s="65">
        <v>487.39299999999997</v>
      </c>
      <c r="D163" s="57">
        <f t="shared" si="3"/>
        <v>3277.0940619600001</v>
      </c>
    </row>
    <row r="164" spans="1:4" x14ac:dyDescent="0.45">
      <c r="A164" s="64">
        <v>44174</v>
      </c>
      <c r="B164" s="1">
        <v>6.4102199999999998</v>
      </c>
      <c r="C164" s="65">
        <v>371.19900000000001</v>
      </c>
      <c r="D164" s="57">
        <f t="shared" si="3"/>
        <v>2379.4672537800002</v>
      </c>
    </row>
    <row r="165" spans="1:4" x14ac:dyDescent="0.45">
      <c r="A165" s="64">
        <v>44175</v>
      </c>
      <c r="B165" s="1">
        <v>6.2777399999999997</v>
      </c>
      <c r="C165" s="65">
        <v>401.48200000000003</v>
      </c>
      <c r="D165" s="57">
        <f t="shared" si="3"/>
        <v>2520.39961068</v>
      </c>
    </row>
    <row r="166" spans="1:4" x14ac:dyDescent="0.45">
      <c r="A166" s="64">
        <v>44176</v>
      </c>
      <c r="B166" s="1">
        <v>6.2520999999999995</v>
      </c>
      <c r="C166" s="65">
        <v>360.39600000000002</v>
      </c>
      <c r="D166" s="57">
        <f t="shared" si="3"/>
        <v>2253.2318316000001</v>
      </c>
    </row>
    <row r="167" spans="1:4" x14ac:dyDescent="0.45">
      <c r="A167" s="64">
        <v>44177</v>
      </c>
      <c r="B167" s="1">
        <v>6.0939600000000009</v>
      </c>
      <c r="C167" s="65">
        <v>285.387</v>
      </c>
      <c r="D167" s="57">
        <f t="shared" si="3"/>
        <v>1739.1369625200002</v>
      </c>
    </row>
    <row r="168" spans="1:4" x14ac:dyDescent="0.45">
      <c r="A168" s="64">
        <v>44178</v>
      </c>
      <c r="B168" s="1">
        <v>5.9496599999999997</v>
      </c>
      <c r="C168" s="65">
        <v>270.83100000000002</v>
      </c>
      <c r="D168" s="57">
        <f t="shared" si="3"/>
        <v>1611.3523674600001</v>
      </c>
    </row>
    <row r="169" spans="1:4" x14ac:dyDescent="0.45">
      <c r="A169" s="64">
        <v>44179</v>
      </c>
      <c r="B169" s="1">
        <v>5.8983400000000001</v>
      </c>
      <c r="C169" s="65">
        <v>333.85599999999999</v>
      </c>
      <c r="D169" s="57">
        <f t="shared" si="3"/>
        <v>1969.19619904</v>
      </c>
    </row>
    <row r="170" spans="1:4" x14ac:dyDescent="0.45">
      <c r="A170" s="64">
        <v>44180</v>
      </c>
      <c r="B170" s="1">
        <v>5.6902400000000002</v>
      </c>
      <c r="C170" s="65">
        <v>313.81900000000002</v>
      </c>
      <c r="D170" s="57">
        <f t="shared" si="3"/>
        <v>1785.7054265600002</v>
      </c>
    </row>
    <row r="171" spans="1:4" x14ac:dyDescent="0.45">
      <c r="A171" s="64">
        <v>44181</v>
      </c>
      <c r="B171" s="1">
        <v>5.99</v>
      </c>
      <c r="C171" s="65">
        <v>319.298</v>
      </c>
      <c r="D171" s="57">
        <f t="shared" si="3"/>
        <v>1912.59502</v>
      </c>
    </row>
    <row r="172" spans="1:4" x14ac:dyDescent="0.45">
      <c r="A172" s="64">
        <v>44182</v>
      </c>
      <c r="B172" s="1">
        <v>5.9851399999999995</v>
      </c>
      <c r="C172" s="65">
        <v>313.67500000000001</v>
      </c>
      <c r="D172" s="57">
        <f t="shared" si="3"/>
        <v>1877.3887894999998</v>
      </c>
    </row>
    <row r="173" spans="1:4" x14ac:dyDescent="0.45">
      <c r="A173" s="64">
        <v>44183</v>
      </c>
      <c r="B173" s="1">
        <v>6.0014200000000004</v>
      </c>
      <c r="C173" s="65">
        <v>349.56299999999999</v>
      </c>
      <c r="D173" s="57">
        <f t="shared" si="3"/>
        <v>2097.87437946</v>
      </c>
    </row>
    <row r="174" spans="1:4" x14ac:dyDescent="0.45">
      <c r="A174" s="64">
        <v>44184</v>
      </c>
      <c r="B174" s="1">
        <v>5.9280199999999992</v>
      </c>
      <c r="C174" s="65">
        <v>324.005</v>
      </c>
      <c r="D174" s="57">
        <f t="shared" si="3"/>
        <v>1920.7081200999996</v>
      </c>
    </row>
    <row r="175" spans="1:4" x14ac:dyDescent="0.45">
      <c r="A175" s="64">
        <v>44185</v>
      </c>
      <c r="B175" s="1">
        <v>5.91622</v>
      </c>
      <c r="C175" s="65">
        <v>321.88299999999998</v>
      </c>
      <c r="D175" s="57">
        <f t="shared" si="3"/>
        <v>1904.3306422599999</v>
      </c>
    </row>
    <row r="176" spans="1:4" x14ac:dyDescent="0.45">
      <c r="A176" s="64">
        <v>44186</v>
      </c>
      <c r="B176" s="1">
        <v>6.0750000000000002</v>
      </c>
      <c r="C176" s="65">
        <v>353.37900000000002</v>
      </c>
      <c r="D176" s="57">
        <f t="shared" si="3"/>
        <v>2146.7774250000002</v>
      </c>
    </row>
    <row r="177" spans="1:4" x14ac:dyDescent="0.45">
      <c r="A177" s="64">
        <v>44187</v>
      </c>
      <c r="B177" s="1">
        <v>6.0862000000000007</v>
      </c>
      <c r="C177" s="65">
        <v>405.22199999999998</v>
      </c>
      <c r="D177" s="57">
        <f t="shared" si="3"/>
        <v>2466.2621364000001</v>
      </c>
    </row>
    <row r="178" spans="1:4" x14ac:dyDescent="0.45">
      <c r="A178" s="64">
        <v>44188</v>
      </c>
      <c r="B178" s="1">
        <v>6.3282000000000007</v>
      </c>
      <c r="C178" s="65">
        <v>349.89</v>
      </c>
      <c r="D178" s="57">
        <f t="shared" si="3"/>
        <v>2214.173898</v>
      </c>
    </row>
    <row r="179" spans="1:4" x14ac:dyDescent="0.45">
      <c r="A179" s="64">
        <v>44189</v>
      </c>
      <c r="B179" s="1">
        <v>5.9504399999999995</v>
      </c>
      <c r="C179" s="65">
        <v>323.15499999999997</v>
      </c>
      <c r="D179" s="57">
        <f t="shared" si="3"/>
        <v>1922.9144381999997</v>
      </c>
    </row>
    <row r="180" spans="1:4" x14ac:dyDescent="0.45">
      <c r="A180" s="64">
        <v>44190</v>
      </c>
      <c r="B180" s="1">
        <v>5.2617799999999999</v>
      </c>
      <c r="C180" s="65">
        <v>302.35899999999998</v>
      </c>
      <c r="D180" s="57">
        <f t="shared" si="3"/>
        <v>1590.9465390199998</v>
      </c>
    </row>
    <row r="181" spans="1:4" x14ac:dyDescent="0.45">
      <c r="A181" s="64">
        <v>44191</v>
      </c>
      <c r="B181" s="1">
        <v>5.0945799999999997</v>
      </c>
      <c r="C181" s="65">
        <v>254.00299999999999</v>
      </c>
      <c r="D181" s="57">
        <f t="shared" si="3"/>
        <v>1294.0386037399999</v>
      </c>
    </row>
    <row r="182" spans="1:4" x14ac:dyDescent="0.45">
      <c r="A182" s="64">
        <v>44192</v>
      </c>
      <c r="B182" s="1">
        <v>4.9640000000000004</v>
      </c>
      <c r="C182" s="65">
        <v>267.09100000000001</v>
      </c>
      <c r="D182" s="57">
        <f t="shared" si="3"/>
        <v>1325.8397240000002</v>
      </c>
    </row>
    <row r="183" spans="1:4" x14ac:dyDescent="0.45">
      <c r="A183" s="64">
        <v>44193</v>
      </c>
      <c r="B183" s="1">
        <v>4.952</v>
      </c>
      <c r="C183" s="65">
        <v>334.27300000000002</v>
      </c>
      <c r="D183" s="57">
        <f t="shared" si="3"/>
        <v>1655.3198960000002</v>
      </c>
    </row>
    <row r="184" spans="1:4" x14ac:dyDescent="0.45">
      <c r="A184" s="64">
        <v>44194</v>
      </c>
      <c r="B184" s="1">
        <v>4.9980200000000004</v>
      </c>
      <c r="C184" s="65">
        <v>319.13200000000001</v>
      </c>
      <c r="D184" s="57">
        <f t="shared" si="3"/>
        <v>1595.0281186400002</v>
      </c>
    </row>
    <row r="185" spans="1:4" x14ac:dyDescent="0.45">
      <c r="A185" s="64">
        <v>44195</v>
      </c>
      <c r="B185" s="1">
        <v>5.0862400000000001</v>
      </c>
      <c r="C185" s="65">
        <v>309.65899999999999</v>
      </c>
      <c r="D185" s="57">
        <f t="shared" si="3"/>
        <v>1574.9999921599999</v>
      </c>
    </row>
    <row r="186" spans="1:4" x14ac:dyDescent="0.45">
      <c r="A186" s="64">
        <v>44196</v>
      </c>
      <c r="B186" s="1">
        <v>5.0884200000000011</v>
      </c>
      <c r="C186" s="65">
        <v>290.66899999999998</v>
      </c>
      <c r="D186" s="57">
        <f t="shared" si="3"/>
        <v>1479.0459529800003</v>
      </c>
    </row>
    <row r="187" spans="1:4" x14ac:dyDescent="0.45">
      <c r="A187" s="64">
        <v>44197</v>
      </c>
      <c r="B187" s="1">
        <v>4.8841799999999997</v>
      </c>
      <c r="C187" s="65">
        <v>245.56200000000001</v>
      </c>
      <c r="D187" s="57">
        <f t="shared" si="3"/>
        <v>1199.3690091599999</v>
      </c>
    </row>
    <row r="188" spans="1:4" x14ac:dyDescent="0.45">
      <c r="A188" s="64">
        <v>44198</v>
      </c>
      <c r="B188" s="1">
        <v>4.7404200000000003</v>
      </c>
      <c r="C188" s="65">
        <v>245.77600000000001</v>
      </c>
      <c r="D188" s="57">
        <f t="shared" si="3"/>
        <v>1165.08146592</v>
      </c>
    </row>
    <row r="189" spans="1:4" x14ac:dyDescent="0.45">
      <c r="A189" s="64">
        <v>44199</v>
      </c>
      <c r="B189" s="1">
        <v>5</v>
      </c>
      <c r="C189" s="65">
        <v>253.107</v>
      </c>
      <c r="D189" s="57">
        <f t="shared" si="3"/>
        <v>1265.5350000000001</v>
      </c>
    </row>
    <row r="190" spans="1:4" x14ac:dyDescent="0.45">
      <c r="A190" s="64">
        <v>44200</v>
      </c>
      <c r="B190" s="1">
        <v>5.0395799999999999</v>
      </c>
      <c r="C190" s="65">
        <v>327.911</v>
      </c>
      <c r="D190" s="57">
        <f t="shared" si="3"/>
        <v>1652.5337173800001</v>
      </c>
    </row>
    <row r="191" spans="1:4" x14ac:dyDescent="0.45">
      <c r="A191" s="64">
        <v>44201</v>
      </c>
      <c r="B191" s="1">
        <v>5.4674800000000001</v>
      </c>
      <c r="C191" s="65">
        <v>352.84399999999999</v>
      </c>
      <c r="D191" s="57">
        <f t="shared" si="3"/>
        <v>1929.16751312</v>
      </c>
    </row>
    <row r="192" spans="1:4" x14ac:dyDescent="0.45">
      <c r="A192" s="64">
        <v>44202</v>
      </c>
      <c r="B192" s="1">
        <v>5.3611000000000004</v>
      </c>
      <c r="C192" s="65">
        <v>353.40699999999998</v>
      </c>
      <c r="D192" s="57">
        <f t="shared" si="3"/>
        <v>1894.6502677000001</v>
      </c>
    </row>
    <row r="193" spans="1:4" x14ac:dyDescent="0.45">
      <c r="A193" s="64">
        <v>44203</v>
      </c>
      <c r="B193" s="1">
        <v>5.2568800000000007</v>
      </c>
      <c r="C193" s="65">
        <v>304.358</v>
      </c>
      <c r="D193" s="57">
        <f t="shared" si="3"/>
        <v>1599.9734830400002</v>
      </c>
    </row>
    <row r="194" spans="1:4" x14ac:dyDescent="0.45">
      <c r="A194" s="64">
        <v>44204</v>
      </c>
      <c r="B194" s="1">
        <v>5.4301000000000004</v>
      </c>
      <c r="C194" s="65">
        <v>292.95</v>
      </c>
      <c r="D194" s="57">
        <f t="shared" si="3"/>
        <v>1590.747795</v>
      </c>
    </row>
    <row r="195" spans="1:4" x14ac:dyDescent="0.45">
      <c r="A195" s="64">
        <v>44205</v>
      </c>
      <c r="B195" s="1">
        <v>4.737779999999999</v>
      </c>
      <c r="C195" s="65">
        <v>254.65299999999999</v>
      </c>
      <c r="D195" s="57">
        <f t="shared" si="3"/>
        <v>1206.4898903399996</v>
      </c>
    </row>
    <row r="196" spans="1:4" x14ac:dyDescent="0.45">
      <c r="A196" s="64">
        <v>44206</v>
      </c>
      <c r="B196" s="1">
        <v>5.0057799999999997</v>
      </c>
      <c r="C196" s="65">
        <v>252.21899999999999</v>
      </c>
      <c r="D196" s="57">
        <f t="shared" si="3"/>
        <v>1262.55282582</v>
      </c>
    </row>
    <row r="197" spans="1:4" x14ac:dyDescent="0.45">
      <c r="A197" s="64">
        <v>44207</v>
      </c>
      <c r="B197" s="1">
        <v>4.8702200000000007</v>
      </c>
      <c r="C197" s="65">
        <v>296.04000000000002</v>
      </c>
      <c r="D197" s="57">
        <f t="shared" si="3"/>
        <v>1441.7799288000003</v>
      </c>
    </row>
    <row r="198" spans="1:4" x14ac:dyDescent="0.45">
      <c r="A198" s="64">
        <v>44208</v>
      </c>
      <c r="B198" s="1">
        <v>5.3504199999999997</v>
      </c>
      <c r="C198" s="65">
        <v>315.57900000000001</v>
      </c>
      <c r="D198" s="57">
        <f t="shared" si="3"/>
        <v>1688.48019318</v>
      </c>
    </row>
    <row r="199" spans="1:4" x14ac:dyDescent="0.45">
      <c r="A199" s="64">
        <v>44209</v>
      </c>
      <c r="B199" s="1">
        <v>5.1564399999999999</v>
      </c>
      <c r="C199" s="65">
        <v>312.93700000000001</v>
      </c>
      <c r="D199" s="57">
        <f t="shared" si="3"/>
        <v>1613.64086428</v>
      </c>
    </row>
    <row r="200" spans="1:4" x14ac:dyDescent="0.45">
      <c r="A200" s="64">
        <v>44210</v>
      </c>
      <c r="B200" s="1">
        <v>5.1640399999999991</v>
      </c>
      <c r="C200" s="65">
        <v>331.87200000000001</v>
      </c>
      <c r="D200" s="57">
        <f t="shared" si="3"/>
        <v>1713.8002828799997</v>
      </c>
    </row>
    <row r="201" spans="1:4" x14ac:dyDescent="0.45">
      <c r="A201" s="64">
        <v>44211</v>
      </c>
      <c r="B201" s="1">
        <v>5.4</v>
      </c>
      <c r="C201" s="65">
        <v>365.68</v>
      </c>
      <c r="D201" s="57">
        <f t="shared" si="3"/>
        <v>1974.6720000000003</v>
      </c>
    </row>
    <row r="202" spans="1:4" x14ac:dyDescent="0.45">
      <c r="A202" s="64">
        <v>44212</v>
      </c>
      <c r="B202" s="1">
        <v>5.5200000000000005</v>
      </c>
      <c r="C202" s="65">
        <v>356.995</v>
      </c>
      <c r="D202" s="57">
        <f t="shared" si="3"/>
        <v>1970.6124000000002</v>
      </c>
    </row>
    <row r="203" spans="1:4" x14ac:dyDescent="0.45">
      <c r="A203" s="64">
        <v>44213</v>
      </c>
      <c r="B203" s="1">
        <v>5.67</v>
      </c>
      <c r="C203" s="65">
        <v>328.58499999999998</v>
      </c>
      <c r="D203" s="57">
        <f t="shared" si="3"/>
        <v>1863.0769499999999</v>
      </c>
    </row>
    <row r="204" spans="1:4" x14ac:dyDescent="0.45">
      <c r="A204" s="64">
        <v>44214</v>
      </c>
      <c r="B204" s="1">
        <v>5.804219999999999</v>
      </c>
      <c r="C204" s="65">
        <v>352.452</v>
      </c>
      <c r="D204" s="57">
        <f t="shared" si="3"/>
        <v>2045.7089474399997</v>
      </c>
    </row>
    <row r="205" spans="1:4" x14ac:dyDescent="0.45">
      <c r="A205" s="64">
        <v>44215</v>
      </c>
      <c r="B205" s="1">
        <v>5.9537800000000001</v>
      </c>
      <c r="C205" s="65">
        <v>371.755</v>
      </c>
      <c r="D205" s="57">
        <f t="shared" si="3"/>
        <v>2213.3474839</v>
      </c>
    </row>
    <row r="206" spans="1:4" x14ac:dyDescent="0.45">
      <c r="A206" s="64">
        <v>44216</v>
      </c>
      <c r="B206" s="1">
        <v>5.8313199999999998</v>
      </c>
      <c r="C206" s="65">
        <v>337.67700000000002</v>
      </c>
      <c r="D206" s="57">
        <f t="shared" si="3"/>
        <v>1969.10264364</v>
      </c>
    </row>
    <row r="207" spans="1:4" x14ac:dyDescent="0.45">
      <c r="A207" s="64">
        <v>44217</v>
      </c>
      <c r="B207" s="1">
        <v>5.8002200000000004</v>
      </c>
      <c r="C207" s="65">
        <v>328.48500000000001</v>
      </c>
      <c r="D207" s="57">
        <f t="shared" si="3"/>
        <v>1905.2852667000002</v>
      </c>
    </row>
    <row r="208" spans="1:4" x14ac:dyDescent="0.45">
      <c r="A208" s="64">
        <v>44218</v>
      </c>
      <c r="B208" s="1">
        <v>5.7802199999999999</v>
      </c>
      <c r="C208" s="65">
        <v>300.04000000000002</v>
      </c>
      <c r="D208" s="57">
        <f t="shared" si="3"/>
        <v>1734.2972088000001</v>
      </c>
    </row>
    <row r="209" spans="1:4" x14ac:dyDescent="0.45">
      <c r="A209" s="64">
        <v>44219</v>
      </c>
      <c r="B209" s="1">
        <v>5.8688200000000004</v>
      </c>
      <c r="C209" s="65">
        <v>263.55200000000002</v>
      </c>
      <c r="D209" s="57">
        <f t="shared" si="3"/>
        <v>1546.7392486400001</v>
      </c>
    </row>
    <row r="210" spans="1:4" x14ac:dyDescent="0.45">
      <c r="A210" s="64">
        <v>44220</v>
      </c>
      <c r="B210" s="1">
        <v>5.5906599999999997</v>
      </c>
      <c r="C210" s="65">
        <v>271.44</v>
      </c>
      <c r="D210" s="57">
        <f t="shared" si="3"/>
        <v>1517.5287503999998</v>
      </c>
    </row>
    <row r="211" spans="1:4" x14ac:dyDescent="0.45">
      <c r="A211" s="64">
        <v>44221</v>
      </c>
      <c r="B211" s="1">
        <v>5.4135400000000002</v>
      </c>
      <c r="C211" s="65">
        <v>276.21699999999998</v>
      </c>
      <c r="D211" s="57">
        <f t="shared" si="3"/>
        <v>1495.3117781799999</v>
      </c>
    </row>
    <row r="212" spans="1:4" x14ac:dyDescent="0.45">
      <c r="A212" s="64">
        <v>44222</v>
      </c>
      <c r="B212" s="1">
        <v>5.4908799999999998</v>
      </c>
      <c r="C212" s="65">
        <v>293.98599999999999</v>
      </c>
      <c r="D212" s="57">
        <f t="shared" si="3"/>
        <v>1614.2418476799999</v>
      </c>
    </row>
    <row r="213" spans="1:4" x14ac:dyDescent="0.45">
      <c r="A213" s="64">
        <v>44223</v>
      </c>
      <c r="B213" s="1">
        <v>5.6222399999999997</v>
      </c>
      <c r="C213" s="65">
        <v>335.25099999999998</v>
      </c>
      <c r="D213" s="57">
        <f t="shared" si="3"/>
        <v>1884.8615822399997</v>
      </c>
    </row>
    <row r="214" spans="1:4" x14ac:dyDescent="0.45">
      <c r="A214" s="64">
        <v>44224</v>
      </c>
      <c r="B214" s="1">
        <v>5.4760400000000002</v>
      </c>
      <c r="C214" s="65">
        <v>325.97500000000002</v>
      </c>
      <c r="D214" s="57">
        <f t="shared" si="3"/>
        <v>1785.0521390000001</v>
      </c>
    </row>
    <row r="215" spans="1:4" x14ac:dyDescent="0.45">
      <c r="A215" s="64">
        <v>44225</v>
      </c>
      <c r="B215" s="1">
        <v>5.4980000000000002</v>
      </c>
      <c r="C215" s="65">
        <v>323.83600000000001</v>
      </c>
      <c r="D215" s="57">
        <f t="shared" si="3"/>
        <v>1780.4503280000001</v>
      </c>
    </row>
    <row r="216" spans="1:4" x14ac:dyDescent="0.45">
      <c r="A216" s="64">
        <v>44226</v>
      </c>
      <c r="B216" s="1">
        <v>5.3406800000000008</v>
      </c>
      <c r="C216" s="65">
        <v>281.19900000000001</v>
      </c>
      <c r="D216" s="57">
        <f t="shared" si="3"/>
        <v>1501.7938753200003</v>
      </c>
    </row>
    <row r="217" spans="1:4" x14ac:dyDescent="0.45">
      <c r="A217" s="64">
        <v>44227</v>
      </c>
      <c r="B217" s="1">
        <v>5.2035200000000001</v>
      </c>
      <c r="C217" s="65">
        <v>287.24799999999999</v>
      </c>
      <c r="D217" s="57">
        <f t="shared" si="3"/>
        <v>1494.7007129599999</v>
      </c>
    </row>
    <row r="218" spans="1:4" x14ac:dyDescent="0.45">
      <c r="A218" s="64">
        <v>44228</v>
      </c>
      <c r="B218" s="1">
        <v>5.51858</v>
      </c>
      <c r="C218" s="65">
        <v>343.976</v>
      </c>
      <c r="D218" s="57">
        <f t="shared" si="3"/>
        <v>1898.2590740800001</v>
      </c>
    </row>
    <row r="219" spans="1:4" x14ac:dyDescent="0.45">
      <c r="A219" s="64">
        <v>44229</v>
      </c>
      <c r="B219" s="1">
        <v>5.4947399999999993</v>
      </c>
      <c r="C219" s="65">
        <v>368.23399999999998</v>
      </c>
      <c r="D219" s="57">
        <f t="shared" si="3"/>
        <v>2023.3500891599997</v>
      </c>
    </row>
    <row r="220" spans="1:4" x14ac:dyDescent="0.45">
      <c r="A220" s="64">
        <v>44230</v>
      </c>
      <c r="B220" s="1">
        <v>5.5677599999999998</v>
      </c>
      <c r="C220" s="65">
        <v>343.21600000000001</v>
      </c>
      <c r="D220" s="57">
        <f t="shared" si="3"/>
        <v>1910.94431616</v>
      </c>
    </row>
    <row r="221" spans="1:4" x14ac:dyDescent="0.45">
      <c r="A221" s="64">
        <v>44231</v>
      </c>
      <c r="B221" s="1">
        <v>5.3697599999999994</v>
      </c>
      <c r="C221" s="65">
        <v>314.803</v>
      </c>
      <c r="D221" s="57">
        <f t="shared" si="3"/>
        <v>1690.4165572799998</v>
      </c>
    </row>
    <row r="222" spans="1:4" x14ac:dyDescent="0.45">
      <c r="A222" s="64">
        <v>44232</v>
      </c>
      <c r="B222" s="1">
        <v>5.45</v>
      </c>
      <c r="C222" s="65">
        <v>301.36599999999999</v>
      </c>
      <c r="D222" s="57">
        <f t="shared" si="3"/>
        <v>1642.4447</v>
      </c>
    </row>
    <row r="223" spans="1:4" x14ac:dyDescent="0.45">
      <c r="A223" s="64">
        <v>44233</v>
      </c>
      <c r="B223" s="1">
        <v>5.7060000000000004</v>
      </c>
      <c r="C223" s="65">
        <v>275.57900000000001</v>
      </c>
      <c r="D223" s="57">
        <f t="shared" si="3"/>
        <v>1572.4537740000001</v>
      </c>
    </row>
    <row r="224" spans="1:4" x14ac:dyDescent="0.45">
      <c r="A224" s="64">
        <v>44234</v>
      </c>
      <c r="B224" s="1">
        <v>5.8359399999999999</v>
      </c>
      <c r="C224" s="65">
        <v>311.01600000000002</v>
      </c>
      <c r="D224" s="57">
        <f t="shared" si="3"/>
        <v>1815.0707150400001</v>
      </c>
    </row>
    <row r="225" spans="1:4" x14ac:dyDescent="0.45">
      <c r="A225" s="64">
        <v>44235</v>
      </c>
      <c r="B225" s="1">
        <v>5.9580000000000002</v>
      </c>
      <c r="C225" s="65">
        <v>361.59100000000001</v>
      </c>
      <c r="D225" s="57">
        <f t="shared" ref="D225:D288" si="4">B225*C225</f>
        <v>2154.3591780000002</v>
      </c>
    </row>
    <row r="226" spans="1:4" x14ac:dyDescent="0.45">
      <c r="A226" s="64">
        <v>44236</v>
      </c>
      <c r="B226" s="1">
        <v>5.8684399999999997</v>
      </c>
      <c r="C226" s="65">
        <v>331.089</v>
      </c>
      <c r="D226" s="57">
        <f t="shared" si="4"/>
        <v>1942.9759311599998</v>
      </c>
    </row>
    <row r="227" spans="1:4" x14ac:dyDescent="0.45">
      <c r="A227" s="64">
        <v>44237</v>
      </c>
      <c r="B227" s="1">
        <v>5.6107200000000006</v>
      </c>
      <c r="C227" s="65">
        <v>305.947</v>
      </c>
      <c r="D227" s="57">
        <f t="shared" si="4"/>
        <v>1716.5829518400003</v>
      </c>
    </row>
    <row r="228" spans="1:4" x14ac:dyDescent="0.45">
      <c r="A228" s="64">
        <v>44238</v>
      </c>
      <c r="B228" s="1">
        <v>5.5115600000000002</v>
      </c>
      <c r="C228" s="65">
        <v>293.91199999999998</v>
      </c>
      <c r="D228" s="57">
        <f t="shared" si="4"/>
        <v>1619.9136227199999</v>
      </c>
    </row>
    <row r="229" spans="1:4" x14ac:dyDescent="0.45">
      <c r="A229" s="64">
        <v>44239</v>
      </c>
      <c r="B229" s="1">
        <v>5.5428800000000003</v>
      </c>
      <c r="C229" s="65">
        <v>305.47699999999998</v>
      </c>
      <c r="D229" s="57">
        <f t="shared" si="4"/>
        <v>1693.22235376</v>
      </c>
    </row>
    <row r="230" spans="1:4" x14ac:dyDescent="0.45">
      <c r="A230" s="64">
        <v>44240</v>
      </c>
      <c r="B230" s="1">
        <v>5.2282199999999994</v>
      </c>
      <c r="C230" s="65">
        <v>285.89299999999997</v>
      </c>
      <c r="D230" s="57">
        <f t="shared" si="4"/>
        <v>1494.7115004599998</v>
      </c>
    </row>
    <row r="231" spans="1:4" x14ac:dyDescent="0.45">
      <c r="A231" s="64">
        <v>44241</v>
      </c>
      <c r="B231" s="1">
        <v>5.3460799999999988</v>
      </c>
      <c r="C231" s="65">
        <v>302.90499999999997</v>
      </c>
      <c r="D231" s="57">
        <f t="shared" si="4"/>
        <v>1619.3543623999994</v>
      </c>
    </row>
    <row r="232" spans="1:4" x14ac:dyDescent="0.45">
      <c r="A232" s="64">
        <v>44242</v>
      </c>
      <c r="B232" s="1">
        <v>5.3889800000000001</v>
      </c>
      <c r="C232" s="65">
        <v>316.37099999999998</v>
      </c>
      <c r="D232" s="57">
        <f t="shared" si="4"/>
        <v>1704.9169915799998</v>
      </c>
    </row>
    <row r="233" spans="1:4" x14ac:dyDescent="0.45">
      <c r="A233" s="64">
        <v>44243</v>
      </c>
      <c r="B233" s="1">
        <v>5.3662600000000005</v>
      </c>
      <c r="C233" s="65">
        <v>300.67599999999999</v>
      </c>
      <c r="D233" s="57">
        <f t="shared" si="4"/>
        <v>1613.50559176</v>
      </c>
    </row>
    <row r="234" spans="1:4" x14ac:dyDescent="0.45">
      <c r="A234" s="64">
        <v>44244</v>
      </c>
      <c r="B234" s="1">
        <v>5.34</v>
      </c>
      <c r="C234" s="65">
        <v>300.99200000000002</v>
      </c>
      <c r="D234" s="57">
        <f t="shared" si="4"/>
        <v>1607.29728</v>
      </c>
    </row>
    <row r="235" spans="1:4" x14ac:dyDescent="0.45">
      <c r="A235" s="64">
        <v>44245</v>
      </c>
      <c r="B235" s="1">
        <v>5.1902400000000002</v>
      </c>
      <c r="C235" s="65">
        <v>306.35500000000002</v>
      </c>
      <c r="D235" s="57">
        <f t="shared" si="4"/>
        <v>1590.0559752000001</v>
      </c>
    </row>
    <row r="236" spans="1:4" x14ac:dyDescent="0.45">
      <c r="A236" s="64">
        <v>44246</v>
      </c>
      <c r="B236" s="1">
        <v>4.95</v>
      </c>
      <c r="C236" s="65">
        <v>281.88299999999998</v>
      </c>
      <c r="D236" s="57">
        <f t="shared" si="4"/>
        <v>1395.3208500000001</v>
      </c>
    </row>
    <row r="237" spans="1:4" x14ac:dyDescent="0.45">
      <c r="A237" s="64">
        <v>44247</v>
      </c>
      <c r="B237" s="1">
        <v>4.930439999999999</v>
      </c>
      <c r="C237" s="65">
        <v>248.23500000000001</v>
      </c>
      <c r="D237" s="57">
        <f t="shared" si="4"/>
        <v>1223.9077733999998</v>
      </c>
    </row>
    <row r="238" spans="1:4" x14ac:dyDescent="0.45">
      <c r="A238" s="64">
        <v>44248</v>
      </c>
      <c r="B238" s="1">
        <v>4.99024</v>
      </c>
      <c r="C238" s="65">
        <v>271.70400000000001</v>
      </c>
      <c r="D238" s="57">
        <f t="shared" si="4"/>
        <v>1355.86816896</v>
      </c>
    </row>
    <row r="239" spans="1:4" x14ac:dyDescent="0.45">
      <c r="A239" s="64">
        <v>44249</v>
      </c>
      <c r="B239" s="1">
        <v>5.1180000000000003</v>
      </c>
      <c r="C239" s="65">
        <v>338.19299999999998</v>
      </c>
      <c r="D239" s="57">
        <f t="shared" si="4"/>
        <v>1730.871774</v>
      </c>
    </row>
    <row r="240" spans="1:4" x14ac:dyDescent="0.45">
      <c r="A240" s="64">
        <v>44250</v>
      </c>
      <c r="B240" s="1">
        <v>5.2905800000000003</v>
      </c>
      <c r="C240" s="65">
        <v>383.988</v>
      </c>
      <c r="D240" s="57">
        <f t="shared" si="4"/>
        <v>2031.51923304</v>
      </c>
    </row>
    <row r="241" spans="1:4" x14ac:dyDescent="0.45">
      <c r="A241" s="64">
        <v>44251</v>
      </c>
      <c r="B241" s="1">
        <v>5.1430600000000002</v>
      </c>
      <c r="C241" s="65">
        <v>384.47300000000001</v>
      </c>
      <c r="D241" s="57">
        <f t="shared" si="4"/>
        <v>1977.3677073800002</v>
      </c>
    </row>
    <row r="242" spans="1:4" x14ac:dyDescent="0.45">
      <c r="A242" s="64">
        <v>44252</v>
      </c>
      <c r="B242" s="1">
        <v>5.2408400000000004</v>
      </c>
      <c r="C242" s="65">
        <v>364.98099999999999</v>
      </c>
      <c r="D242" s="57">
        <f t="shared" si="4"/>
        <v>1912.8070240400002</v>
      </c>
    </row>
    <row r="243" spans="1:4" x14ac:dyDescent="0.45">
      <c r="A243" s="64">
        <v>44253</v>
      </c>
      <c r="B243" s="1">
        <v>5.3137599999999994</v>
      </c>
      <c r="C243" s="65">
        <v>361.738</v>
      </c>
      <c r="D243" s="57">
        <f t="shared" si="4"/>
        <v>1922.1889148799999</v>
      </c>
    </row>
    <row r="244" spans="1:4" x14ac:dyDescent="0.45">
      <c r="A244" s="64">
        <v>44254</v>
      </c>
      <c r="B244" s="1">
        <v>5.2342600000000008</v>
      </c>
      <c r="C244" s="65">
        <v>340.512</v>
      </c>
      <c r="D244" s="57">
        <f t="shared" si="4"/>
        <v>1782.3283411200002</v>
      </c>
    </row>
    <row r="245" spans="1:4" x14ac:dyDescent="0.45">
      <c r="A245" s="64">
        <v>44255</v>
      </c>
      <c r="B245" s="1">
        <v>5.3370800000000003</v>
      </c>
      <c r="C245" s="65">
        <v>286.65199999999999</v>
      </c>
      <c r="D245" s="57">
        <f t="shared" si="4"/>
        <v>1529.8846561600001</v>
      </c>
    </row>
    <row r="246" spans="1:4" x14ac:dyDescent="0.45">
      <c r="A246" s="64">
        <v>44256</v>
      </c>
      <c r="B246" s="1">
        <v>5.6783000000000001</v>
      </c>
      <c r="C246" s="65">
        <v>350.36099999999999</v>
      </c>
      <c r="D246" s="57">
        <f t="shared" si="4"/>
        <v>1989.4548663</v>
      </c>
    </row>
    <row r="247" spans="1:4" x14ac:dyDescent="0.45">
      <c r="A247" s="64">
        <v>44257</v>
      </c>
      <c r="B247" s="1">
        <v>5.83596</v>
      </c>
      <c r="C247" s="65">
        <v>428.49099999999999</v>
      </c>
      <c r="D247" s="57">
        <f t="shared" si="4"/>
        <v>2500.6563363599998</v>
      </c>
    </row>
    <row r="248" spans="1:4" x14ac:dyDescent="0.45">
      <c r="A248" s="64">
        <v>44258</v>
      </c>
      <c r="B248" s="1">
        <v>5.7590000000000003</v>
      </c>
      <c r="C248" s="65">
        <v>426.50700000000001</v>
      </c>
      <c r="D248" s="57">
        <f t="shared" si="4"/>
        <v>2456.2538130000003</v>
      </c>
    </row>
    <row r="249" spans="1:4" x14ac:dyDescent="0.45">
      <c r="A249" s="64">
        <v>44259</v>
      </c>
      <c r="B249" s="1">
        <v>5.7682199999999995</v>
      </c>
      <c r="C249" s="65">
        <v>381.87599999999998</v>
      </c>
      <c r="D249" s="57">
        <f t="shared" si="4"/>
        <v>2202.7447807199997</v>
      </c>
    </row>
    <row r="250" spans="1:4" x14ac:dyDescent="0.45">
      <c r="A250" s="64">
        <v>44260</v>
      </c>
      <c r="B250" s="1">
        <v>5.72818</v>
      </c>
      <c r="C250" s="65">
        <v>382.53800000000001</v>
      </c>
      <c r="D250" s="57">
        <f t="shared" si="4"/>
        <v>2191.2465208399999</v>
      </c>
    </row>
    <row r="251" spans="1:4" x14ac:dyDescent="0.45">
      <c r="A251" s="64">
        <v>44261</v>
      </c>
      <c r="B251" s="1">
        <v>5.4249399999999994</v>
      </c>
      <c r="C251" s="65">
        <v>278.65499999999997</v>
      </c>
      <c r="D251" s="57">
        <f t="shared" si="4"/>
        <v>1511.6866556999996</v>
      </c>
    </row>
    <row r="252" spans="1:4" x14ac:dyDescent="0.45">
      <c r="A252" s="64">
        <v>44262</v>
      </c>
      <c r="B252" s="1">
        <v>5.3239200000000002</v>
      </c>
      <c r="C252" s="65">
        <v>249.011</v>
      </c>
      <c r="D252" s="57">
        <f t="shared" si="4"/>
        <v>1325.7146431200001</v>
      </c>
    </row>
    <row r="253" spans="1:4" x14ac:dyDescent="0.45">
      <c r="A253" s="64">
        <v>44263</v>
      </c>
      <c r="B253" s="1">
        <v>5.4640000000000004</v>
      </c>
      <c r="C253" s="65">
        <v>291.41500000000002</v>
      </c>
      <c r="D253" s="57">
        <f t="shared" si="4"/>
        <v>1592.2915600000003</v>
      </c>
    </row>
    <row r="254" spans="1:4" x14ac:dyDescent="0.45">
      <c r="A254" s="64">
        <v>44264</v>
      </c>
      <c r="B254" s="1">
        <v>5.5882199999999997</v>
      </c>
      <c r="C254" s="65">
        <v>358.69600000000003</v>
      </c>
      <c r="D254" s="57">
        <f t="shared" si="4"/>
        <v>2004.47216112</v>
      </c>
    </row>
    <row r="255" spans="1:4" x14ac:dyDescent="0.45">
      <c r="A255" s="64">
        <v>44265</v>
      </c>
      <c r="B255" s="1">
        <v>5.82918</v>
      </c>
      <c r="C255" s="65">
        <v>331.46100000000001</v>
      </c>
      <c r="D255" s="57">
        <f t="shared" si="4"/>
        <v>1932.1458319800001</v>
      </c>
    </row>
    <row r="256" spans="1:4" x14ac:dyDescent="0.45">
      <c r="A256" s="64">
        <v>44266</v>
      </c>
      <c r="B256" s="1">
        <v>5.6419600000000001</v>
      </c>
      <c r="C256" s="65">
        <v>331.59800000000001</v>
      </c>
      <c r="D256" s="57">
        <f t="shared" si="4"/>
        <v>1870.8626520800001</v>
      </c>
    </row>
    <row r="257" spans="1:4" x14ac:dyDescent="0.45">
      <c r="A257" s="64">
        <v>44267</v>
      </c>
      <c r="B257" s="1">
        <v>5.6365599999999993</v>
      </c>
      <c r="C257" s="65">
        <v>280.35899999999998</v>
      </c>
      <c r="D257" s="57">
        <f t="shared" si="4"/>
        <v>1580.2603250399998</v>
      </c>
    </row>
    <row r="258" spans="1:4" x14ac:dyDescent="0.45">
      <c r="A258" s="64">
        <v>44268</v>
      </c>
      <c r="B258" s="1">
        <v>5.6177599999999996</v>
      </c>
      <c r="C258" s="65">
        <v>276.76299999999998</v>
      </c>
      <c r="D258" s="57">
        <f t="shared" si="4"/>
        <v>1554.7881108799997</v>
      </c>
    </row>
    <row r="259" spans="1:4" x14ac:dyDescent="0.45">
      <c r="A259" s="64">
        <v>44269</v>
      </c>
      <c r="B259" s="1">
        <v>5.7319599999999991</v>
      </c>
      <c r="C259" s="65">
        <v>337.94900000000001</v>
      </c>
      <c r="D259" s="57">
        <f t="shared" si="4"/>
        <v>1937.1101500399998</v>
      </c>
    </row>
    <row r="260" spans="1:4" x14ac:dyDescent="0.45">
      <c r="A260" s="64">
        <v>44270</v>
      </c>
      <c r="B260" s="1">
        <v>5.8999800000000002</v>
      </c>
      <c r="C260" s="65">
        <v>361.54500000000002</v>
      </c>
      <c r="D260" s="57">
        <f t="shared" si="4"/>
        <v>2133.1082691000001</v>
      </c>
    </row>
    <row r="261" spans="1:4" x14ac:dyDescent="0.45">
      <c r="A261" s="64">
        <v>44271</v>
      </c>
      <c r="B261" s="1">
        <v>5.7015200000000004</v>
      </c>
      <c r="C261" s="65">
        <v>333.30599999999998</v>
      </c>
      <c r="D261" s="57">
        <f t="shared" si="4"/>
        <v>1900.3508251200001</v>
      </c>
    </row>
    <row r="262" spans="1:4" x14ac:dyDescent="0.45">
      <c r="A262" s="64">
        <v>44272</v>
      </c>
      <c r="B262" s="1">
        <v>5.502460000000001</v>
      </c>
      <c r="C262" s="65">
        <v>322.84699999999998</v>
      </c>
      <c r="D262" s="57">
        <f t="shared" si="4"/>
        <v>1776.4527036200002</v>
      </c>
    </row>
    <row r="263" spans="1:4" x14ac:dyDescent="0.45">
      <c r="A263" s="64">
        <v>44273</v>
      </c>
      <c r="B263" s="1">
        <v>5.3924199999999995</v>
      </c>
      <c r="C263" s="65">
        <v>316.04199999999997</v>
      </c>
      <c r="D263" s="57">
        <f t="shared" si="4"/>
        <v>1704.2312016399997</v>
      </c>
    </row>
    <row r="264" spans="1:4" x14ac:dyDescent="0.45">
      <c r="A264" s="64">
        <v>44274</v>
      </c>
      <c r="B264" s="1">
        <v>4.9097600000000003</v>
      </c>
      <c r="C264" s="65">
        <v>290.04300000000001</v>
      </c>
      <c r="D264" s="57">
        <f t="shared" si="4"/>
        <v>1424.0415196800002</v>
      </c>
    </row>
    <row r="265" spans="1:4" x14ac:dyDescent="0.45">
      <c r="A265" s="64">
        <v>44275</v>
      </c>
      <c r="B265" s="1">
        <v>5.1017799999999998</v>
      </c>
      <c r="C265" s="65">
        <v>264.07400000000001</v>
      </c>
      <c r="D265" s="57">
        <f t="shared" si="4"/>
        <v>1347.2474517200001</v>
      </c>
    </row>
    <row r="266" spans="1:4" x14ac:dyDescent="0.45">
      <c r="A266" s="64">
        <v>44276</v>
      </c>
      <c r="B266" s="1">
        <v>5.0723599999999998</v>
      </c>
      <c r="C266" s="65">
        <v>265.52499999999998</v>
      </c>
      <c r="D266" s="57">
        <f t="shared" si="4"/>
        <v>1346.8383889999998</v>
      </c>
    </row>
    <row r="267" spans="1:4" x14ac:dyDescent="0.45">
      <c r="A267" s="64">
        <v>44277</v>
      </c>
      <c r="B267" s="1">
        <v>5.2217799999999999</v>
      </c>
      <c r="C267" s="65">
        <v>319.43400000000003</v>
      </c>
      <c r="D267" s="57">
        <f t="shared" si="4"/>
        <v>1668.0140725200001</v>
      </c>
    </row>
    <row r="268" spans="1:4" x14ac:dyDescent="0.45">
      <c r="A268" s="64">
        <v>44278</v>
      </c>
      <c r="B268" s="1">
        <v>5.2260200000000001</v>
      </c>
      <c r="C268" s="65">
        <v>315.79300000000001</v>
      </c>
      <c r="D268" s="57">
        <f t="shared" si="4"/>
        <v>1650.3405338600001</v>
      </c>
    </row>
    <row r="269" spans="1:4" x14ac:dyDescent="0.45">
      <c r="A269" s="64">
        <v>44279</v>
      </c>
      <c r="B269" s="1">
        <v>5.4060000000000006</v>
      </c>
      <c r="C269" s="65">
        <v>328.12299999999999</v>
      </c>
      <c r="D269" s="57">
        <f t="shared" si="4"/>
        <v>1773.8329380000002</v>
      </c>
    </row>
    <row r="270" spans="1:4" x14ac:dyDescent="0.45">
      <c r="A270" s="64">
        <v>44280</v>
      </c>
      <c r="B270" s="1">
        <v>5.5803000000000003</v>
      </c>
      <c r="C270" s="65">
        <v>369.005</v>
      </c>
      <c r="D270" s="57">
        <f t="shared" si="4"/>
        <v>2059.1586015000003</v>
      </c>
    </row>
    <row r="271" spans="1:4" x14ac:dyDescent="0.45">
      <c r="A271" s="64">
        <v>44281</v>
      </c>
      <c r="B271" s="1">
        <v>5.5755400000000002</v>
      </c>
      <c r="C271" s="65">
        <v>328.536</v>
      </c>
      <c r="D271" s="57">
        <f t="shared" si="4"/>
        <v>1831.7656094400002</v>
      </c>
    </row>
    <row r="272" spans="1:4" x14ac:dyDescent="0.45">
      <c r="A272" s="64">
        <v>44282</v>
      </c>
      <c r="B272" s="1">
        <v>5.5920000000000005</v>
      </c>
      <c r="C272" s="65">
        <v>293.95699999999999</v>
      </c>
      <c r="D272" s="57">
        <f t="shared" si="4"/>
        <v>1643.807544</v>
      </c>
    </row>
    <row r="273" spans="1:4" x14ac:dyDescent="0.45">
      <c r="A273" s="64">
        <v>44283</v>
      </c>
      <c r="B273" s="1">
        <v>5.70486</v>
      </c>
      <c r="C273" s="65">
        <v>310.709</v>
      </c>
      <c r="D273" s="57">
        <f t="shared" si="4"/>
        <v>1772.55134574</v>
      </c>
    </row>
    <row r="274" spans="1:4" x14ac:dyDescent="0.45">
      <c r="A274" s="64">
        <v>44284</v>
      </c>
      <c r="B274" s="1">
        <v>5.75244</v>
      </c>
      <c r="C274" s="65">
        <v>367.91300000000001</v>
      </c>
      <c r="D274" s="57">
        <f t="shared" si="4"/>
        <v>2116.3974577200001</v>
      </c>
    </row>
    <row r="275" spans="1:4" x14ac:dyDescent="0.45">
      <c r="A275" s="64">
        <v>44285</v>
      </c>
      <c r="B275" s="1">
        <v>5.8013199999999996</v>
      </c>
      <c r="C275" s="65">
        <v>366.99799999999999</v>
      </c>
      <c r="D275" s="57">
        <f t="shared" si="4"/>
        <v>2129.07283736</v>
      </c>
    </row>
    <row r="276" spans="1:4" x14ac:dyDescent="0.45">
      <c r="A276" s="64">
        <v>44286</v>
      </c>
      <c r="B276" s="1">
        <v>5.8582400000000003</v>
      </c>
      <c r="C276" s="65">
        <v>341.85300000000001</v>
      </c>
      <c r="D276" s="57">
        <f t="shared" si="4"/>
        <v>2002.6569187200002</v>
      </c>
    </row>
    <row r="277" spans="1:4" x14ac:dyDescent="0.45">
      <c r="A277" s="64">
        <v>44287</v>
      </c>
      <c r="B277" s="1">
        <v>5.5822199999999995</v>
      </c>
      <c r="C277" s="65">
        <v>320.81299999999999</v>
      </c>
      <c r="D277" s="57">
        <f t="shared" si="4"/>
        <v>1790.8487448599997</v>
      </c>
    </row>
    <row r="278" spans="1:4" x14ac:dyDescent="0.45">
      <c r="A278" s="64">
        <v>44288</v>
      </c>
      <c r="B278" s="1">
        <v>5.0928800000000001</v>
      </c>
      <c r="C278" s="65">
        <v>256.04599999999999</v>
      </c>
      <c r="D278" s="57">
        <f t="shared" si="4"/>
        <v>1304.0115524800001</v>
      </c>
    </row>
    <row r="279" spans="1:4" x14ac:dyDescent="0.45">
      <c r="A279" s="64">
        <v>44289</v>
      </c>
      <c r="B279" s="1">
        <v>4.9946200000000003</v>
      </c>
      <c r="C279" s="65">
        <v>237.14400000000001</v>
      </c>
      <c r="D279" s="57">
        <f t="shared" si="4"/>
        <v>1184.4441652800001</v>
      </c>
    </row>
    <row r="280" spans="1:4" x14ac:dyDescent="0.45">
      <c r="A280" s="64">
        <v>44290</v>
      </c>
      <c r="B280" s="1">
        <v>4.9480000000000004</v>
      </c>
      <c r="C280" s="65">
        <v>238.08199999999999</v>
      </c>
      <c r="D280" s="57">
        <f t="shared" si="4"/>
        <v>1178.029736</v>
      </c>
    </row>
    <row r="281" spans="1:4" x14ac:dyDescent="0.45">
      <c r="A281" s="64">
        <v>44291</v>
      </c>
      <c r="B281" s="1">
        <v>5.0259999999999998</v>
      </c>
      <c r="C281" s="65">
        <v>285.91300000000001</v>
      </c>
      <c r="D281" s="57">
        <f t="shared" si="4"/>
        <v>1436.998738</v>
      </c>
    </row>
    <row r="282" spans="1:4" x14ac:dyDescent="0.45">
      <c r="A282" s="64">
        <v>44292</v>
      </c>
      <c r="B282" s="1">
        <v>5.1184399999999997</v>
      </c>
      <c r="C282" s="65">
        <v>355.46499999999997</v>
      </c>
      <c r="D282" s="57">
        <f t="shared" si="4"/>
        <v>1819.4262745999997</v>
      </c>
    </row>
    <row r="283" spans="1:4" x14ac:dyDescent="0.45">
      <c r="A283" s="64">
        <v>44293</v>
      </c>
      <c r="B283" s="1">
        <v>5.1280000000000001</v>
      </c>
      <c r="C283" s="65">
        <v>347.589</v>
      </c>
      <c r="D283" s="57">
        <f t="shared" si="4"/>
        <v>1782.4363920000001</v>
      </c>
    </row>
    <row r="284" spans="1:4" x14ac:dyDescent="0.45">
      <c r="A284" s="64">
        <v>44294</v>
      </c>
      <c r="B284" s="1">
        <v>5.2040000000000006</v>
      </c>
      <c r="C284" s="65">
        <v>321.15300000000002</v>
      </c>
      <c r="D284" s="57">
        <f t="shared" si="4"/>
        <v>1671.2802120000003</v>
      </c>
    </row>
    <row r="285" spans="1:4" x14ac:dyDescent="0.45">
      <c r="A285" s="64">
        <v>44295</v>
      </c>
      <c r="B285" s="1">
        <v>5.1879999999999997</v>
      </c>
      <c r="C285" s="65">
        <v>391.714</v>
      </c>
      <c r="D285" s="57">
        <f t="shared" si="4"/>
        <v>2032.2122319999999</v>
      </c>
    </row>
    <row r="286" spans="1:4" x14ac:dyDescent="0.45">
      <c r="A286" s="64">
        <v>44296</v>
      </c>
      <c r="B286" s="1">
        <v>5.4484399999999997</v>
      </c>
      <c r="C286" s="65">
        <v>498.21100000000001</v>
      </c>
      <c r="D286" s="57">
        <f t="shared" si="4"/>
        <v>2714.4727408399999</v>
      </c>
    </row>
    <row r="287" spans="1:4" x14ac:dyDescent="0.45">
      <c r="A287" s="64">
        <v>44297</v>
      </c>
      <c r="B287" s="1">
        <v>5.9422000000000006</v>
      </c>
      <c r="C287" s="65">
        <v>675.76900000000001</v>
      </c>
      <c r="D287" s="57">
        <f t="shared" si="4"/>
        <v>4015.5545518000004</v>
      </c>
    </row>
    <row r="288" spans="1:4" x14ac:dyDescent="0.45">
      <c r="A288" s="64">
        <v>44298</v>
      </c>
      <c r="B288" s="1">
        <v>5.89602</v>
      </c>
      <c r="C288" s="65">
        <v>604.22500000000002</v>
      </c>
      <c r="D288" s="57">
        <f t="shared" si="4"/>
        <v>3562.5226845000002</v>
      </c>
    </row>
    <row r="289" spans="1:4" x14ac:dyDescent="0.45">
      <c r="A289" s="64">
        <v>44299</v>
      </c>
      <c r="B289" s="1">
        <v>6.331999999999999</v>
      </c>
      <c r="C289" s="65">
        <v>571.48199999999997</v>
      </c>
      <c r="D289" s="57">
        <f t="shared" ref="D289:D352" si="5">B289*C289</f>
        <v>3618.6240239999993</v>
      </c>
    </row>
    <row r="290" spans="1:4" x14ac:dyDescent="0.45">
      <c r="A290" s="64">
        <v>44300</v>
      </c>
      <c r="B290" s="1">
        <v>5.7792200000000005</v>
      </c>
      <c r="C290" s="65">
        <v>438.96199999999999</v>
      </c>
      <c r="D290" s="57">
        <f t="shared" si="5"/>
        <v>2536.8579696400002</v>
      </c>
    </row>
    <row r="291" spans="1:4" x14ac:dyDescent="0.45">
      <c r="A291" s="64">
        <v>44301</v>
      </c>
      <c r="B291" s="1">
        <v>6.1800000000000006</v>
      </c>
      <c r="C291" s="65">
        <v>515.97799999999995</v>
      </c>
      <c r="D291" s="57">
        <f t="shared" si="5"/>
        <v>3188.74404</v>
      </c>
    </row>
    <row r="292" spans="1:4" x14ac:dyDescent="0.45">
      <c r="A292" s="64">
        <v>44302</v>
      </c>
      <c r="B292" s="1">
        <v>6.1289999999999996</v>
      </c>
      <c r="C292" s="65">
        <v>611.36</v>
      </c>
      <c r="D292" s="57">
        <f t="shared" si="5"/>
        <v>3747.0254399999999</v>
      </c>
    </row>
    <row r="293" spans="1:4" x14ac:dyDescent="0.45">
      <c r="A293" s="64">
        <v>44303</v>
      </c>
      <c r="B293" s="1">
        <v>6.0038</v>
      </c>
      <c r="C293" s="65">
        <v>504.904</v>
      </c>
      <c r="D293" s="57">
        <f t="shared" si="5"/>
        <v>3031.3426352000001</v>
      </c>
    </row>
    <row r="294" spans="1:4" x14ac:dyDescent="0.45">
      <c r="A294" s="64">
        <v>44304</v>
      </c>
      <c r="B294" s="1">
        <v>6.0267400000000002</v>
      </c>
      <c r="C294" s="65">
        <v>457.08499999999998</v>
      </c>
      <c r="D294" s="57">
        <f t="shared" si="5"/>
        <v>2754.7324528999998</v>
      </c>
    </row>
    <row r="295" spans="1:4" x14ac:dyDescent="0.45">
      <c r="A295" s="64">
        <v>44305</v>
      </c>
      <c r="B295" s="1">
        <v>6.3206399999999991</v>
      </c>
      <c r="C295" s="65">
        <v>513.74199999999996</v>
      </c>
      <c r="D295" s="57">
        <f t="shared" si="5"/>
        <v>3247.1782348799993</v>
      </c>
    </row>
    <row r="296" spans="1:4" x14ac:dyDescent="0.45">
      <c r="A296" s="64">
        <v>44306</v>
      </c>
      <c r="B296" s="1">
        <v>12.45998</v>
      </c>
      <c r="C296" s="65">
        <v>717.56</v>
      </c>
      <c r="D296" s="57">
        <f t="shared" si="5"/>
        <v>8940.7832487999985</v>
      </c>
    </row>
    <row r="297" spans="1:4" x14ac:dyDescent="0.45">
      <c r="A297" s="64">
        <v>44307</v>
      </c>
      <c r="B297" s="1">
        <v>13.704879999999999</v>
      </c>
      <c r="C297" s="65">
        <v>777.35199999999998</v>
      </c>
      <c r="D297" s="57">
        <f t="shared" si="5"/>
        <v>10653.515877759999</v>
      </c>
    </row>
    <row r="298" spans="1:4" x14ac:dyDescent="0.45">
      <c r="A298" s="64">
        <v>44308</v>
      </c>
      <c r="B298" s="1">
        <v>8.5613400000000013</v>
      </c>
      <c r="C298" s="65">
        <v>718.03499999999997</v>
      </c>
      <c r="D298" s="57">
        <f t="shared" si="5"/>
        <v>6147.3417669000009</v>
      </c>
    </row>
    <row r="299" spans="1:4" x14ac:dyDescent="0.45">
      <c r="A299" s="64">
        <v>44309</v>
      </c>
      <c r="B299" s="1">
        <v>8.2524800000000003</v>
      </c>
      <c r="C299" s="65">
        <v>684.46900000000005</v>
      </c>
      <c r="D299" s="57">
        <f t="shared" si="5"/>
        <v>5648.5667331200002</v>
      </c>
    </row>
    <row r="300" spans="1:4" x14ac:dyDescent="0.45">
      <c r="A300" s="64">
        <v>44310</v>
      </c>
      <c r="B300" s="1">
        <v>6.7640000000000002</v>
      </c>
      <c r="C300" s="65">
        <v>550.21699999999998</v>
      </c>
      <c r="D300" s="57">
        <f t="shared" si="5"/>
        <v>3721.6677880000002</v>
      </c>
    </row>
    <row r="301" spans="1:4" x14ac:dyDescent="0.45">
      <c r="A301" s="64">
        <v>44311</v>
      </c>
      <c r="B301" s="1">
        <v>6.7688800000000002</v>
      </c>
      <c r="C301" s="65">
        <v>542.99800000000005</v>
      </c>
      <c r="D301" s="57">
        <f t="shared" si="5"/>
        <v>3675.4883022400004</v>
      </c>
    </row>
    <row r="302" spans="1:4" x14ac:dyDescent="0.45">
      <c r="A302" s="64">
        <v>44312</v>
      </c>
      <c r="B302" s="1">
        <v>6.4502199999999998</v>
      </c>
      <c r="C302" s="65">
        <v>595.96799999999996</v>
      </c>
      <c r="D302" s="57">
        <f t="shared" si="5"/>
        <v>3844.1247129599997</v>
      </c>
    </row>
    <row r="303" spans="1:4" x14ac:dyDescent="0.45">
      <c r="A303" s="64">
        <v>44313</v>
      </c>
      <c r="B303" s="1">
        <v>6.3019800000000004</v>
      </c>
      <c r="C303" s="65">
        <v>622.28300000000002</v>
      </c>
      <c r="D303" s="57">
        <f t="shared" si="5"/>
        <v>3921.6150203400002</v>
      </c>
    </row>
    <row r="304" spans="1:4" x14ac:dyDescent="0.45">
      <c r="A304" s="64">
        <v>44314</v>
      </c>
      <c r="B304" s="1">
        <v>6.4288799999999995</v>
      </c>
      <c r="C304" s="65">
        <v>647.04899999999998</v>
      </c>
      <c r="D304" s="57">
        <f t="shared" si="5"/>
        <v>4159.8003751199994</v>
      </c>
    </row>
    <row r="305" spans="1:4" x14ac:dyDescent="0.45">
      <c r="A305" s="64">
        <v>44315</v>
      </c>
      <c r="B305" s="1">
        <v>6.2299600000000002</v>
      </c>
      <c r="C305" s="65">
        <v>597.30600000000004</v>
      </c>
      <c r="D305" s="57">
        <f t="shared" si="5"/>
        <v>3721.1924877600004</v>
      </c>
    </row>
    <row r="306" spans="1:4" x14ac:dyDescent="0.45">
      <c r="A306" s="64">
        <v>44316</v>
      </c>
      <c r="B306" s="1">
        <v>6.2062200000000001</v>
      </c>
      <c r="C306" s="65">
        <v>496.476</v>
      </c>
      <c r="D306" s="57">
        <f t="shared" si="5"/>
        <v>3081.2392807199999</v>
      </c>
    </row>
    <row r="307" spans="1:4" x14ac:dyDescent="0.45">
      <c r="A307" s="64">
        <v>44317</v>
      </c>
      <c r="B307" s="1">
        <v>5.9134200000000003</v>
      </c>
      <c r="C307" s="65">
        <v>384.71</v>
      </c>
      <c r="D307" s="57">
        <f t="shared" si="5"/>
        <v>2274.9518082</v>
      </c>
    </row>
    <row r="308" spans="1:4" x14ac:dyDescent="0.45">
      <c r="A308" s="64">
        <v>44318</v>
      </c>
      <c r="B308" s="1">
        <v>5.8682199999999991</v>
      </c>
      <c r="C308" s="65">
        <v>339.64600000000002</v>
      </c>
      <c r="D308" s="57">
        <f t="shared" si="5"/>
        <v>1993.1174501199998</v>
      </c>
    </row>
    <row r="309" spans="1:4" x14ac:dyDescent="0.45">
      <c r="A309" s="64">
        <v>44319</v>
      </c>
      <c r="B309" s="1">
        <v>6</v>
      </c>
      <c r="C309" s="65">
        <v>532.94200000000001</v>
      </c>
      <c r="D309" s="57">
        <f t="shared" si="5"/>
        <v>3197.652</v>
      </c>
    </row>
    <row r="310" spans="1:4" x14ac:dyDescent="0.45">
      <c r="A310" s="64">
        <v>44320</v>
      </c>
      <c r="B310" s="1">
        <v>6.0190999999999999</v>
      </c>
      <c r="C310" s="65">
        <v>738.30600000000004</v>
      </c>
      <c r="D310" s="57">
        <f t="shared" si="5"/>
        <v>4443.9376446000006</v>
      </c>
    </row>
    <row r="311" spans="1:4" x14ac:dyDescent="0.45">
      <c r="A311" s="64">
        <v>44321</v>
      </c>
      <c r="B311" s="1">
        <v>6</v>
      </c>
      <c r="C311" s="65">
        <v>675.92600000000004</v>
      </c>
      <c r="D311" s="57">
        <f t="shared" si="5"/>
        <v>4055.5560000000005</v>
      </c>
    </row>
    <row r="312" spans="1:4" x14ac:dyDescent="0.45">
      <c r="A312" s="64">
        <v>44322</v>
      </c>
      <c r="B312" s="1">
        <v>5.8977599999999999</v>
      </c>
      <c r="C312" s="65">
        <v>577.92899999999997</v>
      </c>
      <c r="D312" s="57">
        <f t="shared" si="5"/>
        <v>3408.4865390399996</v>
      </c>
    </row>
    <row r="313" spans="1:4" x14ac:dyDescent="0.45">
      <c r="A313" s="64">
        <v>44323</v>
      </c>
      <c r="B313" s="1">
        <v>5.8682199999999991</v>
      </c>
      <c r="C313" s="65">
        <v>530.85500000000002</v>
      </c>
      <c r="D313" s="57">
        <f t="shared" si="5"/>
        <v>3115.1739280999996</v>
      </c>
    </row>
    <row r="314" spans="1:4" x14ac:dyDescent="0.45">
      <c r="A314" s="64">
        <v>44324</v>
      </c>
      <c r="B314" s="1">
        <v>5.8215599999999998</v>
      </c>
      <c r="C314" s="65">
        <v>475.678</v>
      </c>
      <c r="D314" s="57">
        <f t="shared" si="5"/>
        <v>2769.18801768</v>
      </c>
    </row>
    <row r="315" spans="1:4" x14ac:dyDescent="0.45">
      <c r="A315" s="64">
        <v>44325</v>
      </c>
      <c r="B315" s="1">
        <v>5.32064</v>
      </c>
      <c r="C315" s="65">
        <v>459.35</v>
      </c>
      <c r="D315" s="57">
        <f t="shared" si="5"/>
        <v>2444.0359840000001</v>
      </c>
    </row>
    <row r="316" spans="1:4" x14ac:dyDescent="0.45">
      <c r="A316" s="64">
        <v>44326</v>
      </c>
      <c r="B316" s="1">
        <v>5.9760000000000009</v>
      </c>
      <c r="C316" s="65">
        <v>680.37</v>
      </c>
      <c r="D316" s="57">
        <f t="shared" si="5"/>
        <v>4065.8911200000007</v>
      </c>
    </row>
    <row r="317" spans="1:4" x14ac:dyDescent="0.45">
      <c r="A317" s="64">
        <v>44327</v>
      </c>
      <c r="B317" s="1">
        <v>6.0228800000000007</v>
      </c>
      <c r="C317" s="65">
        <v>764.63599999999997</v>
      </c>
      <c r="D317" s="57">
        <f t="shared" si="5"/>
        <v>4605.3108716800007</v>
      </c>
    </row>
    <row r="318" spans="1:4" x14ac:dyDescent="0.45">
      <c r="A318" s="64">
        <v>44328</v>
      </c>
      <c r="B318" s="1">
        <v>6.2853200000000005</v>
      </c>
      <c r="C318" s="65">
        <v>763.22500000000002</v>
      </c>
      <c r="D318" s="57">
        <f t="shared" si="5"/>
        <v>4797.1133570000002</v>
      </c>
    </row>
    <row r="319" spans="1:4" x14ac:dyDescent="0.45">
      <c r="A319" s="64">
        <v>44329</v>
      </c>
      <c r="B319" s="1">
        <v>6.6417600000000006</v>
      </c>
      <c r="C319" s="65">
        <v>827.77300000000002</v>
      </c>
      <c r="D319" s="57">
        <f t="shared" si="5"/>
        <v>5497.8696004800004</v>
      </c>
    </row>
    <row r="320" spans="1:4" x14ac:dyDescent="0.45">
      <c r="A320" s="64">
        <v>44330</v>
      </c>
      <c r="B320" s="1">
        <v>6.8600000000000012</v>
      </c>
      <c r="C320" s="65">
        <v>848.45699999999999</v>
      </c>
      <c r="D320" s="57">
        <f t="shared" si="5"/>
        <v>5820.4150200000013</v>
      </c>
    </row>
    <row r="321" spans="1:4" x14ac:dyDescent="0.45">
      <c r="A321" s="64">
        <v>44331</v>
      </c>
      <c r="B321" s="1">
        <v>6.4528800000000004</v>
      </c>
      <c r="C321" s="65">
        <v>891.51800000000003</v>
      </c>
      <c r="D321" s="57">
        <f t="shared" si="5"/>
        <v>5752.8586718400002</v>
      </c>
    </row>
    <row r="322" spans="1:4" x14ac:dyDescent="0.45">
      <c r="A322" s="64">
        <v>44332</v>
      </c>
      <c r="B322" s="1">
        <v>6.74376</v>
      </c>
      <c r="C322" s="65">
        <v>782.67</v>
      </c>
      <c r="D322" s="57">
        <f t="shared" si="5"/>
        <v>5278.1386391999995</v>
      </c>
    </row>
    <row r="323" spans="1:4" x14ac:dyDescent="0.45">
      <c r="A323" s="64">
        <v>44333</v>
      </c>
      <c r="B323" s="1">
        <v>6.6264200000000004</v>
      </c>
      <c r="C323" s="65">
        <v>816.82399999999996</v>
      </c>
      <c r="D323" s="57">
        <f t="shared" si="5"/>
        <v>5412.6188900799998</v>
      </c>
    </row>
    <row r="324" spans="1:4" x14ac:dyDescent="0.45">
      <c r="A324" s="64">
        <v>44334</v>
      </c>
      <c r="B324" s="1">
        <v>6.92422</v>
      </c>
      <c r="C324" s="65">
        <v>825.83900000000006</v>
      </c>
      <c r="D324" s="57">
        <f t="shared" si="5"/>
        <v>5718.2909205800006</v>
      </c>
    </row>
    <row r="325" spans="1:4" x14ac:dyDescent="0.45">
      <c r="A325" s="64">
        <v>44335</v>
      </c>
      <c r="B325" s="1">
        <v>6.5367000000000006</v>
      </c>
      <c r="C325" s="65">
        <v>712.00900000000001</v>
      </c>
      <c r="D325" s="57">
        <f t="shared" si="5"/>
        <v>4654.1892303000004</v>
      </c>
    </row>
    <row r="326" spans="1:4" x14ac:dyDescent="0.45">
      <c r="A326" s="64">
        <v>44336</v>
      </c>
      <c r="B326" s="1">
        <v>6.6488800000000001</v>
      </c>
      <c r="C326" s="65">
        <v>815.33600000000001</v>
      </c>
      <c r="D326" s="57">
        <f t="shared" si="5"/>
        <v>5421.07122368</v>
      </c>
    </row>
    <row r="327" spans="1:4" x14ac:dyDescent="0.45">
      <c r="A327" s="64">
        <v>44337</v>
      </c>
      <c r="B327" s="1">
        <v>6.7722199999999999</v>
      </c>
      <c r="C327" s="65">
        <v>839.44299999999998</v>
      </c>
      <c r="D327" s="57">
        <f t="shared" si="5"/>
        <v>5684.89267346</v>
      </c>
    </row>
    <row r="328" spans="1:4" x14ac:dyDescent="0.45">
      <c r="A328" s="64">
        <v>44338</v>
      </c>
      <c r="B328" s="1">
        <v>6.6270799999999994</v>
      </c>
      <c r="C328" s="65">
        <v>776.28</v>
      </c>
      <c r="D328" s="57">
        <f t="shared" si="5"/>
        <v>5144.4696623999989</v>
      </c>
    </row>
    <row r="329" spans="1:4" x14ac:dyDescent="0.45">
      <c r="A329" s="64">
        <v>44339</v>
      </c>
      <c r="B329" s="1">
        <v>6.3357399999999995</v>
      </c>
      <c r="C329" s="65">
        <v>690.33699999999999</v>
      </c>
      <c r="D329" s="57">
        <f t="shared" si="5"/>
        <v>4373.7957443799996</v>
      </c>
    </row>
    <row r="330" spans="1:4" x14ac:dyDescent="0.45">
      <c r="A330" s="64">
        <v>44340</v>
      </c>
      <c r="B330" s="1">
        <v>6.2240000000000002</v>
      </c>
      <c r="C330" s="65">
        <v>687.11500000000001</v>
      </c>
      <c r="D330" s="57">
        <f t="shared" si="5"/>
        <v>4276.60376</v>
      </c>
    </row>
    <row r="331" spans="1:4" x14ac:dyDescent="0.45">
      <c r="A331" s="64">
        <v>44341</v>
      </c>
      <c r="B331" s="1">
        <v>6.2479999999999993</v>
      </c>
      <c r="C331" s="65">
        <v>647.29399999999998</v>
      </c>
      <c r="D331" s="57">
        <f t="shared" si="5"/>
        <v>4044.2929119999994</v>
      </c>
    </row>
    <row r="332" spans="1:4" x14ac:dyDescent="0.45">
      <c r="A332" s="64">
        <v>44342</v>
      </c>
      <c r="B332" s="1">
        <v>6.8500200000000007</v>
      </c>
      <c r="C332" s="65">
        <v>863.78</v>
      </c>
      <c r="D332" s="57">
        <f t="shared" si="5"/>
        <v>5916.9102756000002</v>
      </c>
    </row>
    <row r="333" spans="1:4" x14ac:dyDescent="0.45">
      <c r="A333" s="64">
        <v>44343</v>
      </c>
      <c r="B333" s="1">
        <v>6.93</v>
      </c>
      <c r="C333" s="65">
        <v>867.79300000000001</v>
      </c>
      <c r="D333" s="57">
        <f t="shared" si="5"/>
        <v>6013.8054899999997</v>
      </c>
    </row>
    <row r="334" spans="1:4" x14ac:dyDescent="0.45">
      <c r="A334" s="64">
        <v>44344</v>
      </c>
      <c r="B334" s="1">
        <v>7.2700399999999998</v>
      </c>
      <c r="C334" s="65">
        <v>941.96799999999996</v>
      </c>
      <c r="D334" s="57">
        <f t="shared" si="5"/>
        <v>6848.1450387199993</v>
      </c>
    </row>
    <row r="335" spans="1:4" x14ac:dyDescent="0.45">
      <c r="A335" s="64">
        <v>44345</v>
      </c>
      <c r="B335" s="1">
        <v>6.994019999999999</v>
      </c>
      <c r="C335" s="65">
        <v>884.62099999999998</v>
      </c>
      <c r="D335" s="57">
        <f t="shared" si="5"/>
        <v>6187.0569664199993</v>
      </c>
    </row>
    <row r="336" spans="1:4" x14ac:dyDescent="0.45">
      <c r="A336" s="64">
        <v>44346</v>
      </c>
      <c r="B336" s="1">
        <v>7.35222</v>
      </c>
      <c r="C336" s="65">
        <v>970.61800000000005</v>
      </c>
      <c r="D336" s="57">
        <f t="shared" si="5"/>
        <v>7136.1970719600004</v>
      </c>
    </row>
    <row r="337" spans="1:4" x14ac:dyDescent="0.45">
      <c r="A337" s="64">
        <v>44347</v>
      </c>
      <c r="B337" s="1">
        <v>7.56982</v>
      </c>
      <c r="C337" s="65">
        <v>982.32100000000003</v>
      </c>
      <c r="D337" s="57">
        <f t="shared" si="5"/>
        <v>7435.9931522200004</v>
      </c>
    </row>
    <row r="338" spans="1:4" x14ac:dyDescent="0.45">
      <c r="A338" s="64">
        <v>44348</v>
      </c>
      <c r="B338" s="1">
        <v>7.5760199999999998</v>
      </c>
      <c r="C338" s="65">
        <v>917.17100000000005</v>
      </c>
      <c r="D338" s="57">
        <f t="shared" si="5"/>
        <v>6948.5058394200005</v>
      </c>
    </row>
    <row r="339" spans="1:4" x14ac:dyDescent="0.45">
      <c r="A339" s="64">
        <v>44349</v>
      </c>
      <c r="B339" s="1">
        <v>7.4077799999999998</v>
      </c>
      <c r="C339" s="65">
        <v>693.35699999999997</v>
      </c>
      <c r="D339" s="57">
        <f t="shared" si="5"/>
        <v>5136.2361174600001</v>
      </c>
    </row>
    <row r="340" spans="1:4" x14ac:dyDescent="0.45">
      <c r="A340" s="64">
        <v>44350</v>
      </c>
      <c r="B340" s="1">
        <v>7.5260199999999999</v>
      </c>
      <c r="C340" s="65">
        <v>664.78</v>
      </c>
      <c r="D340" s="57">
        <f t="shared" si="5"/>
        <v>5003.1475756</v>
      </c>
    </row>
    <row r="341" spans="1:4" x14ac:dyDescent="0.45">
      <c r="A341" s="64">
        <v>44351</v>
      </c>
      <c r="B341" s="1">
        <v>8.1244999999999994</v>
      </c>
      <c r="C341" s="65">
        <v>961.75699999999995</v>
      </c>
      <c r="D341" s="57">
        <f t="shared" si="5"/>
        <v>7813.7947464999988</v>
      </c>
    </row>
    <row r="342" spans="1:4" x14ac:dyDescent="0.45">
      <c r="A342" s="64">
        <v>44352</v>
      </c>
      <c r="B342" s="1">
        <v>8.5879999999999992</v>
      </c>
      <c r="C342" s="65">
        <v>975.16700000000003</v>
      </c>
      <c r="D342" s="57">
        <f t="shared" si="5"/>
        <v>8374.7341959999994</v>
      </c>
    </row>
    <row r="343" spans="1:4" x14ac:dyDescent="0.45">
      <c r="A343" s="64">
        <v>44353</v>
      </c>
      <c r="B343" s="1">
        <v>7.9620000000000006</v>
      </c>
      <c r="C343" s="65">
        <v>793.36099999999999</v>
      </c>
      <c r="D343" s="57">
        <f t="shared" si="5"/>
        <v>6316.7402820000007</v>
      </c>
    </row>
    <row r="344" spans="1:4" x14ac:dyDescent="0.45">
      <c r="A344" s="64">
        <v>44354</v>
      </c>
      <c r="B344" s="1">
        <v>8.0784399999999987</v>
      </c>
      <c r="C344" s="65">
        <v>791.66499999999996</v>
      </c>
      <c r="D344" s="57">
        <f t="shared" si="5"/>
        <v>6395.4182025999989</v>
      </c>
    </row>
    <row r="345" spans="1:4" x14ac:dyDescent="0.45">
      <c r="A345" s="64">
        <v>44355</v>
      </c>
      <c r="B345" s="1">
        <v>8.52</v>
      </c>
      <c r="C345" s="65">
        <v>998.73299999999995</v>
      </c>
      <c r="D345" s="57">
        <f t="shared" si="5"/>
        <v>8509.2051599999995</v>
      </c>
    </row>
    <row r="346" spans="1:4" x14ac:dyDescent="0.45">
      <c r="A346" s="64">
        <v>44356</v>
      </c>
      <c r="B346" s="1">
        <v>9.237779999999999</v>
      </c>
      <c r="C346" s="65">
        <v>1047.1020000000001</v>
      </c>
      <c r="D346" s="57">
        <f t="shared" si="5"/>
        <v>9672.8979135600002</v>
      </c>
    </row>
    <row r="347" spans="1:4" x14ac:dyDescent="0.45">
      <c r="A347" s="64">
        <v>44357</v>
      </c>
      <c r="B347" s="1">
        <v>9.4024399999999986</v>
      </c>
      <c r="C347" s="65">
        <v>863.71400000000006</v>
      </c>
      <c r="D347" s="57">
        <f t="shared" si="5"/>
        <v>8121.0190621599995</v>
      </c>
    </row>
    <row r="348" spans="1:4" x14ac:dyDescent="0.45">
      <c r="A348" s="64">
        <v>44358</v>
      </c>
      <c r="B348" s="1">
        <v>9.0279799999999994</v>
      </c>
      <c r="C348" s="65">
        <v>934.16300000000001</v>
      </c>
      <c r="D348" s="57">
        <f t="shared" si="5"/>
        <v>8433.6048807400002</v>
      </c>
    </row>
    <row r="349" spans="1:4" x14ac:dyDescent="0.45">
      <c r="A349" s="64">
        <v>44359</v>
      </c>
      <c r="B349" s="1">
        <v>8.6323600000000003</v>
      </c>
      <c r="C349" s="65">
        <v>836.37699999999995</v>
      </c>
      <c r="D349" s="57">
        <f t="shared" si="5"/>
        <v>7219.9073597199995</v>
      </c>
    </row>
    <row r="350" spans="1:4" x14ac:dyDescent="0.45">
      <c r="A350" s="64">
        <v>44360</v>
      </c>
      <c r="B350" s="1">
        <v>8.2448800000000002</v>
      </c>
      <c r="C350" s="65">
        <v>796.05499999999995</v>
      </c>
      <c r="D350" s="57">
        <f t="shared" si="5"/>
        <v>6563.3779483999997</v>
      </c>
    </row>
    <row r="351" spans="1:4" x14ac:dyDescent="0.45">
      <c r="A351" s="64">
        <v>44361</v>
      </c>
      <c r="B351" s="1">
        <v>8.63626</v>
      </c>
      <c r="C351" s="65">
        <v>901.35799999999995</v>
      </c>
      <c r="D351" s="57">
        <f t="shared" si="5"/>
        <v>7784.3620410799995</v>
      </c>
    </row>
    <row r="352" spans="1:4" x14ac:dyDescent="0.45">
      <c r="A352" s="64">
        <v>44362</v>
      </c>
      <c r="B352" s="1">
        <v>9.2164000000000001</v>
      </c>
      <c r="C352" s="65">
        <v>1041.1479999999999</v>
      </c>
      <c r="D352" s="57">
        <f t="shared" si="5"/>
        <v>9595.6364271999992</v>
      </c>
    </row>
    <row r="353" spans="1:4" x14ac:dyDescent="0.45">
      <c r="A353" s="64">
        <v>44363</v>
      </c>
      <c r="B353" s="1">
        <v>9.9321599999999997</v>
      </c>
      <c r="C353" s="65">
        <v>1020.207</v>
      </c>
      <c r="D353" s="57">
        <f t="shared" ref="D353:D367" si="6">B353*C353</f>
        <v>10132.85915712</v>
      </c>
    </row>
    <row r="354" spans="1:4" x14ac:dyDescent="0.45">
      <c r="A354" s="64">
        <v>44364</v>
      </c>
      <c r="B354" s="1">
        <v>11.962399999999999</v>
      </c>
      <c r="C354" s="65">
        <v>1167.742</v>
      </c>
      <c r="D354" s="57">
        <f t="shared" si="6"/>
        <v>13968.996900799999</v>
      </c>
    </row>
    <row r="355" spans="1:4" x14ac:dyDescent="0.45">
      <c r="A355" s="64">
        <v>44365</v>
      </c>
      <c r="B355" s="1">
        <v>11.51498</v>
      </c>
      <c r="C355" s="65">
        <v>1064.6220000000001</v>
      </c>
      <c r="D355" s="57">
        <f t="shared" si="6"/>
        <v>12259.10103756</v>
      </c>
    </row>
    <row r="356" spans="1:4" x14ac:dyDescent="0.45">
      <c r="A356" s="64">
        <v>44366</v>
      </c>
      <c r="B356" s="1">
        <v>10.202719999999999</v>
      </c>
      <c r="C356" s="65">
        <v>889.42399999999998</v>
      </c>
      <c r="D356" s="57">
        <f t="shared" si="6"/>
        <v>9074.544033279999</v>
      </c>
    </row>
    <row r="357" spans="1:4" x14ac:dyDescent="0.45">
      <c r="A357" s="64">
        <v>44367</v>
      </c>
      <c r="B357" s="1">
        <v>10.62664</v>
      </c>
      <c r="C357" s="65">
        <v>989.26199999999994</v>
      </c>
      <c r="D357" s="57">
        <f t="shared" si="6"/>
        <v>10512.531139679999</v>
      </c>
    </row>
    <row r="358" spans="1:4" x14ac:dyDescent="0.45">
      <c r="A358" s="64">
        <v>44368</v>
      </c>
      <c r="B358" s="1">
        <v>13.735660000000001</v>
      </c>
      <c r="C358" s="65">
        <v>1167.6500000000001</v>
      </c>
      <c r="D358" s="57">
        <f t="shared" si="6"/>
        <v>16038.443399000003</v>
      </c>
    </row>
    <row r="359" spans="1:4" x14ac:dyDescent="0.45">
      <c r="A359" s="64">
        <v>44369</v>
      </c>
      <c r="B359" s="1">
        <v>11.914539999999999</v>
      </c>
      <c r="C359" s="65">
        <v>1068.5419999999999</v>
      </c>
      <c r="D359" s="57">
        <f t="shared" si="6"/>
        <v>12731.186400679997</v>
      </c>
    </row>
    <row r="360" spans="1:4" x14ac:dyDescent="0.45">
      <c r="A360" s="64">
        <v>44370</v>
      </c>
      <c r="B360" s="1">
        <v>10.1043</v>
      </c>
      <c r="C360" s="65">
        <v>918.37699999999995</v>
      </c>
      <c r="D360" s="57">
        <f t="shared" si="6"/>
        <v>9279.5567210999998</v>
      </c>
    </row>
    <row r="361" spans="1:4" x14ac:dyDescent="0.45">
      <c r="A361" s="64">
        <v>44371</v>
      </c>
      <c r="B361" s="1">
        <v>10.589079999999999</v>
      </c>
      <c r="C361" s="65">
        <v>860.14499999999998</v>
      </c>
      <c r="D361" s="57">
        <f t="shared" si="6"/>
        <v>9108.1442165999997</v>
      </c>
    </row>
    <row r="362" spans="1:4" x14ac:dyDescent="0.45">
      <c r="A362" s="64">
        <v>44372</v>
      </c>
      <c r="B362" s="1">
        <v>10.079780000000001</v>
      </c>
      <c r="C362" s="65">
        <v>980.73</v>
      </c>
      <c r="D362" s="57">
        <f t="shared" si="6"/>
        <v>9885.5426394000006</v>
      </c>
    </row>
    <row r="363" spans="1:4" x14ac:dyDescent="0.45">
      <c r="A363" s="64">
        <v>44373</v>
      </c>
      <c r="B363" s="1">
        <v>9.0908800000000021</v>
      </c>
      <c r="C363" s="65">
        <v>881.42200000000003</v>
      </c>
      <c r="D363" s="57">
        <f t="shared" si="6"/>
        <v>8012.9016313600023</v>
      </c>
    </row>
    <row r="364" spans="1:4" x14ac:dyDescent="0.45">
      <c r="A364" s="64">
        <v>44374</v>
      </c>
      <c r="B364" s="1">
        <v>9.5400000000000009</v>
      </c>
      <c r="C364" s="65">
        <v>812.58299999999997</v>
      </c>
      <c r="D364" s="57">
        <f t="shared" si="6"/>
        <v>7752.0418200000004</v>
      </c>
    </row>
    <row r="365" spans="1:4" x14ac:dyDescent="0.45">
      <c r="A365" s="64">
        <v>44375</v>
      </c>
      <c r="B365" s="1">
        <v>9.9771000000000001</v>
      </c>
      <c r="C365" s="65">
        <v>1001.29</v>
      </c>
      <c r="D365" s="57">
        <f t="shared" si="6"/>
        <v>9989.9704590000001</v>
      </c>
    </row>
    <row r="366" spans="1:4" x14ac:dyDescent="0.45">
      <c r="A366" s="64">
        <v>44376</v>
      </c>
      <c r="B366" s="1">
        <v>11.098000000000001</v>
      </c>
      <c r="C366" s="65">
        <v>970.30899999999997</v>
      </c>
      <c r="D366" s="57">
        <f t="shared" si="6"/>
        <v>10768.489282</v>
      </c>
    </row>
    <row r="367" spans="1:4" x14ac:dyDescent="0.45">
      <c r="A367" s="64">
        <v>44377</v>
      </c>
      <c r="B367" s="1">
        <v>10.878399999999999</v>
      </c>
      <c r="C367" s="65">
        <v>871.78499999999997</v>
      </c>
      <c r="D367" s="57">
        <f t="shared" si="6"/>
        <v>9483.6259439999994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A5F12-6B42-4340-99DD-731362B24870}">
  <sheetPr>
    <tabColor theme="8" tint="0.39997558519241921"/>
  </sheetPr>
  <dimension ref="A1:J127"/>
  <sheetViews>
    <sheetView workbookViewId="0"/>
  </sheetViews>
  <sheetFormatPr defaultRowHeight="14.25" x14ac:dyDescent="0.45"/>
  <cols>
    <col min="1" max="1" width="13.06640625" bestFit="1" customWidth="1"/>
    <col min="2" max="2" width="17.3984375" bestFit="1" customWidth="1"/>
    <col min="3" max="3" width="18.86328125" bestFit="1" customWidth="1"/>
    <col min="4" max="4" width="13.796875" bestFit="1" customWidth="1"/>
    <col min="5" max="5" width="23" bestFit="1" customWidth="1"/>
    <col min="6" max="6" width="12.59765625" bestFit="1" customWidth="1"/>
    <col min="7" max="7" width="24.73046875" bestFit="1" customWidth="1"/>
    <col min="8" max="8" width="22.19921875" bestFit="1" customWidth="1"/>
  </cols>
  <sheetData>
    <row r="1" spans="1:10" x14ac:dyDescent="0.45">
      <c r="A1" t="s">
        <v>321</v>
      </c>
      <c r="H1" t="s">
        <v>148</v>
      </c>
      <c r="I1" s="55">
        <f>MAX(I4:I67)</f>
        <v>1.6754669385810574</v>
      </c>
    </row>
    <row r="2" spans="1:10" x14ac:dyDescent="0.45">
      <c r="H2" t="s">
        <v>147</v>
      </c>
      <c r="I2" s="55">
        <f>MIN(I4:I67)</f>
        <v>1.0830271188143625</v>
      </c>
    </row>
    <row r="3" spans="1:10" x14ac:dyDescent="0.45">
      <c r="A3" t="s">
        <v>71</v>
      </c>
      <c r="B3" t="s">
        <v>72</v>
      </c>
      <c r="C3" t="s">
        <v>73</v>
      </c>
      <c r="D3" t="s">
        <v>74</v>
      </c>
      <c r="E3" t="s">
        <v>75</v>
      </c>
      <c r="F3" t="s">
        <v>76</v>
      </c>
      <c r="G3" t="s">
        <v>77</v>
      </c>
      <c r="H3" t="s">
        <v>78</v>
      </c>
    </row>
    <row r="4" spans="1:10" x14ac:dyDescent="0.45">
      <c r="A4" t="s">
        <v>79</v>
      </c>
      <c r="B4" t="s">
        <v>80</v>
      </c>
      <c r="C4">
        <v>10000</v>
      </c>
      <c r="D4">
        <v>0</v>
      </c>
      <c r="E4">
        <v>25</v>
      </c>
      <c r="F4">
        <v>27741450</v>
      </c>
      <c r="G4">
        <v>1216890.1179816409</v>
      </c>
      <c r="H4">
        <v>0.8290591945099911</v>
      </c>
      <c r="J4" t="str">
        <f>IF(OR(I4=$I$1,I4=$I$2),"&lt;&lt;&lt;","")</f>
        <v/>
      </c>
    </row>
    <row r="5" spans="1:10" x14ac:dyDescent="0.45">
      <c r="A5" t="s">
        <v>81</v>
      </c>
      <c r="B5" t="s">
        <v>80</v>
      </c>
      <c r="C5">
        <v>10000</v>
      </c>
      <c r="D5">
        <v>0</v>
      </c>
      <c r="E5">
        <v>100</v>
      </c>
      <c r="F5">
        <v>145200000</v>
      </c>
      <c r="G5">
        <v>1856192.7732663918</v>
      </c>
      <c r="H5">
        <v>3.0513580397685023</v>
      </c>
      <c r="J5" t="str">
        <f t="shared" ref="J5:J67" si="0">IF(OR(I5=$I$1,I5=$I$2),"&lt;&lt;&lt;","")</f>
        <v/>
      </c>
    </row>
    <row r="6" spans="1:10" x14ac:dyDescent="0.45">
      <c r="A6" t="s">
        <v>82</v>
      </c>
      <c r="B6" t="s">
        <v>80</v>
      </c>
      <c r="C6">
        <v>10000</v>
      </c>
      <c r="D6">
        <v>0</v>
      </c>
      <c r="E6">
        <v>250</v>
      </c>
      <c r="F6">
        <v>406444500.00000006</v>
      </c>
      <c r="G6">
        <v>3274289.1639148509</v>
      </c>
      <c r="H6">
        <v>7.9929808642919884</v>
      </c>
      <c r="J6" t="str">
        <f t="shared" si="0"/>
        <v/>
      </c>
    </row>
    <row r="7" spans="1:10" x14ac:dyDescent="0.45">
      <c r="A7" t="s">
        <v>83</v>
      </c>
      <c r="B7" t="s">
        <v>80</v>
      </c>
      <c r="C7">
        <v>10000</v>
      </c>
      <c r="D7">
        <v>0</v>
      </c>
      <c r="E7">
        <v>500</v>
      </c>
      <c r="F7">
        <v>1018324999.9999999</v>
      </c>
      <c r="G7">
        <v>5972403.9802828878</v>
      </c>
      <c r="H7">
        <v>19.389242409048098</v>
      </c>
      <c r="J7" t="str">
        <f t="shared" si="0"/>
        <v/>
      </c>
    </row>
    <row r="8" spans="1:10" x14ac:dyDescent="0.45">
      <c r="A8" t="s">
        <v>84</v>
      </c>
      <c r="B8" t="s">
        <v>85</v>
      </c>
      <c r="C8">
        <v>10000</v>
      </c>
      <c r="D8">
        <v>0</v>
      </c>
      <c r="E8">
        <v>25</v>
      </c>
      <c r="F8">
        <v>171769524.82185212</v>
      </c>
      <c r="G8">
        <v>2506642.2461089711</v>
      </c>
      <c r="H8">
        <v>3.6984095050537</v>
      </c>
      <c r="J8" t="str">
        <f t="shared" si="0"/>
        <v/>
      </c>
    </row>
    <row r="9" spans="1:10" x14ac:dyDescent="0.45">
      <c r="A9" t="s">
        <v>86</v>
      </c>
      <c r="B9" t="s">
        <v>85</v>
      </c>
      <c r="C9">
        <v>10000</v>
      </c>
      <c r="D9">
        <v>0</v>
      </c>
      <c r="E9">
        <v>100</v>
      </c>
      <c r="F9">
        <v>254352024.82185212</v>
      </c>
      <c r="G9">
        <v>3418056.4147803211</v>
      </c>
      <c r="H9">
        <v>5.3926891758101938</v>
      </c>
      <c r="J9" t="str">
        <f t="shared" si="0"/>
        <v/>
      </c>
    </row>
    <row r="10" spans="1:10" x14ac:dyDescent="0.45">
      <c r="A10" t="s">
        <v>87</v>
      </c>
      <c r="B10" t="s">
        <v>85</v>
      </c>
      <c r="C10">
        <v>10000</v>
      </c>
      <c r="D10">
        <v>0</v>
      </c>
      <c r="E10">
        <v>250</v>
      </c>
      <c r="F10">
        <v>419517024.82185209</v>
      </c>
      <c r="G10">
        <v>5240884.7521230215</v>
      </c>
      <c r="H10">
        <v>8.7812485173231583</v>
      </c>
      <c r="J10" t="str">
        <f t="shared" si="0"/>
        <v/>
      </c>
    </row>
    <row r="11" spans="1:10" x14ac:dyDescent="0.45">
      <c r="A11" t="s">
        <v>88</v>
      </c>
      <c r="B11" t="s">
        <v>85</v>
      </c>
      <c r="C11">
        <v>10000</v>
      </c>
      <c r="D11">
        <v>0</v>
      </c>
      <c r="E11">
        <v>500</v>
      </c>
      <c r="F11">
        <v>849067024.82185233</v>
      </c>
      <c r="G11">
        <v>7388634.7521230234</v>
      </c>
      <c r="H11">
        <v>16.85399123592876</v>
      </c>
      <c r="J11" t="str">
        <f t="shared" si="0"/>
        <v/>
      </c>
    </row>
    <row r="12" spans="1:10" x14ac:dyDescent="0.45">
      <c r="A12" t="s">
        <v>89</v>
      </c>
      <c r="B12" t="s">
        <v>90</v>
      </c>
      <c r="C12">
        <v>10000</v>
      </c>
      <c r="D12">
        <v>0</v>
      </c>
      <c r="E12">
        <v>25</v>
      </c>
      <c r="F12">
        <v>10742644.121488001</v>
      </c>
      <c r="G12">
        <v>402849.15455580002</v>
      </c>
      <c r="H12">
        <v>0.3015310026461645</v>
      </c>
      <c r="I12" s="55">
        <f>H12/H16</f>
        <v>1.1654238586589343</v>
      </c>
      <c r="J12" t="str">
        <f t="shared" si="0"/>
        <v/>
      </c>
    </row>
    <row r="13" spans="1:10" x14ac:dyDescent="0.45">
      <c r="A13" t="s">
        <v>91</v>
      </c>
      <c r="B13" t="s">
        <v>90</v>
      </c>
      <c r="C13">
        <v>10000</v>
      </c>
      <c r="D13">
        <v>0</v>
      </c>
      <c r="E13">
        <v>100</v>
      </c>
      <c r="F13">
        <v>47428059.663433686</v>
      </c>
      <c r="G13">
        <v>1541411.9390615949</v>
      </c>
      <c r="H13">
        <v>1.2635623061941896</v>
      </c>
      <c r="I13" s="55">
        <f>H13/H17</f>
        <v>1.6754669385810574</v>
      </c>
      <c r="J13" t="str">
        <f t="shared" si="0"/>
        <v>&lt;&lt;&lt;</v>
      </c>
    </row>
    <row r="14" spans="1:10" x14ac:dyDescent="0.45">
      <c r="A14" t="s">
        <v>92</v>
      </c>
      <c r="B14" t="s">
        <v>90</v>
      </c>
      <c r="C14">
        <v>10000</v>
      </c>
      <c r="D14">
        <v>0</v>
      </c>
      <c r="E14">
        <v>250</v>
      </c>
      <c r="F14">
        <v>95773026.713234529</v>
      </c>
      <c r="G14">
        <v>1795744.2508731473</v>
      </c>
      <c r="H14">
        <v>2.1757308826088186</v>
      </c>
      <c r="I14" s="55">
        <f>H14/H18</f>
        <v>1.0830271188143625</v>
      </c>
      <c r="J14" t="str">
        <f t="shared" si="0"/>
        <v>&lt;&lt;&lt;</v>
      </c>
    </row>
    <row r="15" spans="1:10" x14ac:dyDescent="0.45">
      <c r="A15" t="s">
        <v>93</v>
      </c>
      <c r="B15" t="s">
        <v>90</v>
      </c>
      <c r="C15">
        <v>10000</v>
      </c>
      <c r="D15">
        <v>0</v>
      </c>
      <c r="E15">
        <v>500</v>
      </c>
      <c r="F15">
        <v>201269060.77830291</v>
      </c>
      <c r="G15">
        <v>4025381.2155660582</v>
      </c>
      <c r="H15">
        <v>4.6441446609960568</v>
      </c>
      <c r="I15" s="55">
        <f>H15/H19</f>
        <v>1.1836723744242696</v>
      </c>
      <c r="J15" t="str">
        <f t="shared" si="0"/>
        <v/>
      </c>
    </row>
    <row r="16" spans="1:10" x14ac:dyDescent="0.45">
      <c r="A16" t="s">
        <v>94</v>
      </c>
      <c r="B16" t="s">
        <v>95</v>
      </c>
      <c r="C16">
        <v>10000</v>
      </c>
      <c r="D16">
        <v>0</v>
      </c>
      <c r="E16">
        <v>25</v>
      </c>
      <c r="F16">
        <v>9711510.0238366704</v>
      </c>
      <c r="G16">
        <v>315624.07577469182</v>
      </c>
      <c r="H16">
        <v>0.25873076169312292</v>
      </c>
      <c r="J16" t="str">
        <f t="shared" si="0"/>
        <v/>
      </c>
    </row>
    <row r="17" spans="1:10" x14ac:dyDescent="0.45">
      <c r="A17" t="s">
        <v>96</v>
      </c>
      <c r="B17" t="s">
        <v>95</v>
      </c>
      <c r="C17">
        <v>10000</v>
      </c>
      <c r="D17">
        <v>0</v>
      </c>
      <c r="E17">
        <v>100</v>
      </c>
      <c r="F17">
        <v>29909326.69365178</v>
      </c>
      <c r="G17">
        <v>822506.48407542391</v>
      </c>
      <c r="H17">
        <v>0.75415532058441737</v>
      </c>
      <c r="J17" t="str">
        <f t="shared" si="0"/>
        <v/>
      </c>
    </row>
    <row r="18" spans="1:10" x14ac:dyDescent="0.45">
      <c r="A18" t="s">
        <v>97</v>
      </c>
      <c r="B18" t="s">
        <v>95</v>
      </c>
      <c r="C18">
        <v>10000</v>
      </c>
      <c r="D18">
        <v>0</v>
      </c>
      <c r="E18">
        <v>250</v>
      </c>
      <c r="F18">
        <v>85895094.85901013</v>
      </c>
      <c r="G18">
        <v>1812386.5015251138</v>
      </c>
      <c r="H18">
        <v>2.0089348131842599</v>
      </c>
      <c r="J18" t="str">
        <f t="shared" si="0"/>
        <v/>
      </c>
    </row>
    <row r="19" spans="1:10" x14ac:dyDescent="0.45">
      <c r="A19" t="s">
        <v>98</v>
      </c>
      <c r="B19" t="s">
        <v>95</v>
      </c>
      <c r="C19">
        <v>10000</v>
      </c>
      <c r="D19">
        <v>0</v>
      </c>
      <c r="E19">
        <v>500</v>
      </c>
      <c r="F19">
        <v>164937843.46958828</v>
      </c>
      <c r="G19">
        <v>3711101.4780657361</v>
      </c>
      <c r="H19">
        <v>3.9235051534044101</v>
      </c>
      <c r="J19" t="str">
        <f t="shared" si="0"/>
        <v/>
      </c>
    </row>
    <row r="20" spans="1:10" x14ac:dyDescent="0.45">
      <c r="A20" t="s">
        <v>99</v>
      </c>
      <c r="B20" t="s">
        <v>80</v>
      </c>
      <c r="C20">
        <v>50000</v>
      </c>
      <c r="D20">
        <v>0</v>
      </c>
      <c r="E20">
        <v>25</v>
      </c>
      <c r="F20">
        <v>40644450.000000007</v>
      </c>
      <c r="G20">
        <v>3308388.9097871282</v>
      </c>
      <c r="H20">
        <v>0.33000573563033891</v>
      </c>
      <c r="J20" t="str">
        <f t="shared" si="0"/>
        <v/>
      </c>
    </row>
    <row r="21" spans="1:10" x14ac:dyDescent="0.45">
      <c r="A21" t="s">
        <v>100</v>
      </c>
      <c r="B21" t="s">
        <v>80</v>
      </c>
      <c r="C21">
        <v>50000</v>
      </c>
      <c r="D21">
        <v>0</v>
      </c>
      <c r="E21">
        <v>100</v>
      </c>
      <c r="F21">
        <v>213848249.99999997</v>
      </c>
      <c r="G21">
        <v>3271188.7007072214</v>
      </c>
      <c r="H21">
        <v>0.92947283100009792</v>
      </c>
      <c r="J21" t="str">
        <f t="shared" si="0"/>
        <v/>
      </c>
    </row>
    <row r="22" spans="1:10" x14ac:dyDescent="0.45">
      <c r="A22" t="s">
        <v>101</v>
      </c>
      <c r="B22" t="s">
        <v>80</v>
      </c>
      <c r="C22">
        <v>50000</v>
      </c>
      <c r="D22">
        <v>0</v>
      </c>
      <c r="E22">
        <v>250</v>
      </c>
      <c r="F22">
        <v>534620624.99999988</v>
      </c>
      <c r="G22">
        <v>8177971.7517680535</v>
      </c>
      <c r="H22">
        <v>2.3236820775002602</v>
      </c>
      <c r="J22" t="str">
        <f t="shared" si="0"/>
        <v/>
      </c>
    </row>
    <row r="23" spans="1:10" x14ac:dyDescent="0.45">
      <c r="A23" t="s">
        <v>102</v>
      </c>
      <c r="B23" t="s">
        <v>80</v>
      </c>
      <c r="C23">
        <v>50000</v>
      </c>
      <c r="D23">
        <v>0</v>
      </c>
      <c r="E23">
        <v>500</v>
      </c>
      <c r="F23">
        <v>1150000000</v>
      </c>
      <c r="G23">
        <v>14170723.906366354</v>
      </c>
      <c r="H23">
        <v>4.8031371384294559</v>
      </c>
      <c r="J23" t="str">
        <f t="shared" si="0"/>
        <v/>
      </c>
    </row>
    <row r="24" spans="1:10" x14ac:dyDescent="0.45">
      <c r="A24" t="s">
        <v>103</v>
      </c>
      <c r="B24" t="s">
        <v>85</v>
      </c>
      <c r="C24">
        <v>50000</v>
      </c>
      <c r="D24">
        <v>0</v>
      </c>
      <c r="E24">
        <v>25</v>
      </c>
      <c r="F24">
        <v>257170287.23277822</v>
      </c>
      <c r="G24">
        <v>6881177.9074684121</v>
      </c>
      <c r="H24">
        <v>1.2859932844866924</v>
      </c>
      <c r="J24" t="str">
        <f t="shared" si="0"/>
        <v/>
      </c>
    </row>
    <row r="25" spans="1:10" x14ac:dyDescent="0.45">
      <c r="A25" t="s">
        <v>104</v>
      </c>
      <c r="B25" t="s">
        <v>85</v>
      </c>
      <c r="C25">
        <v>50000</v>
      </c>
      <c r="D25">
        <v>0</v>
      </c>
      <c r="E25">
        <v>100</v>
      </c>
      <c r="F25">
        <v>379592037.23277825</v>
      </c>
      <c r="G25">
        <v>9627561.3878903072</v>
      </c>
      <c r="H25">
        <v>1.8679589533754004</v>
      </c>
      <c r="J25" t="str">
        <f t="shared" si="0"/>
        <v/>
      </c>
    </row>
    <row r="26" spans="1:10" x14ac:dyDescent="0.45">
      <c r="A26" t="s">
        <v>105</v>
      </c>
      <c r="B26" t="s">
        <v>85</v>
      </c>
      <c r="C26">
        <v>50000</v>
      </c>
      <c r="D26">
        <v>0</v>
      </c>
      <c r="E26">
        <v>250</v>
      </c>
      <c r="F26">
        <v>624435537.23277819</v>
      </c>
      <c r="G26">
        <v>15120328.348734088</v>
      </c>
      <c r="H26">
        <v>3.0318902911528181</v>
      </c>
      <c r="J26" t="str">
        <f t="shared" si="0"/>
        <v/>
      </c>
    </row>
    <row r="27" spans="1:10" x14ac:dyDescent="0.45">
      <c r="A27" t="s">
        <v>106</v>
      </c>
      <c r="B27" t="s">
        <v>85</v>
      </c>
      <c r="C27">
        <v>50000</v>
      </c>
      <c r="D27">
        <v>0</v>
      </c>
      <c r="E27">
        <v>500</v>
      </c>
      <c r="F27">
        <v>1184088037.2327783</v>
      </c>
      <c r="G27">
        <v>17918590.848734088</v>
      </c>
      <c r="H27">
        <v>5.1354547862404187</v>
      </c>
      <c r="J27" t="str">
        <f t="shared" si="0"/>
        <v/>
      </c>
    </row>
    <row r="28" spans="1:10" x14ac:dyDescent="0.45">
      <c r="A28" t="s">
        <v>107</v>
      </c>
      <c r="B28" t="s">
        <v>90</v>
      </c>
      <c r="C28">
        <v>50000</v>
      </c>
      <c r="D28">
        <v>0</v>
      </c>
      <c r="E28">
        <v>25</v>
      </c>
      <c r="F28">
        <v>21404750.194714162</v>
      </c>
      <c r="G28">
        <v>802678.13230178109</v>
      </c>
      <c r="H28">
        <v>0.12016028297340287</v>
      </c>
      <c r="I28" s="55">
        <f>H28/H32</f>
        <v>1.5283142219478576</v>
      </c>
      <c r="J28" t="str">
        <f t="shared" si="0"/>
        <v/>
      </c>
    </row>
    <row r="29" spans="1:10" x14ac:dyDescent="0.45">
      <c r="A29" t="s">
        <v>108</v>
      </c>
      <c r="B29" t="s">
        <v>90</v>
      </c>
      <c r="C29">
        <v>50000</v>
      </c>
      <c r="D29">
        <v>0</v>
      </c>
      <c r="E29">
        <v>100</v>
      </c>
      <c r="F29">
        <v>89338981.142256171</v>
      </c>
      <c r="G29">
        <v>2903516.8871233258</v>
      </c>
      <c r="H29">
        <v>0.47602777700046495</v>
      </c>
      <c r="I29" s="55">
        <f>H29/H33</f>
        <v>1.4876227671305633</v>
      </c>
      <c r="J29" t="str">
        <f t="shared" si="0"/>
        <v/>
      </c>
    </row>
    <row r="30" spans="1:10" x14ac:dyDescent="0.45">
      <c r="A30" t="s">
        <v>109</v>
      </c>
      <c r="B30" t="s">
        <v>90</v>
      </c>
      <c r="C30">
        <v>50000</v>
      </c>
      <c r="D30">
        <v>0</v>
      </c>
      <c r="E30">
        <v>250</v>
      </c>
      <c r="F30">
        <v>195815906.86429492</v>
      </c>
      <c r="G30">
        <v>3671548.2537055295</v>
      </c>
      <c r="H30">
        <v>0.89</v>
      </c>
      <c r="I30" s="55">
        <f>H30/H34</f>
        <v>1.1845873378257303</v>
      </c>
      <c r="J30" t="str">
        <f t="shared" si="0"/>
        <v/>
      </c>
    </row>
    <row r="31" spans="1:10" x14ac:dyDescent="0.45">
      <c r="A31" t="s">
        <v>110</v>
      </c>
      <c r="B31" t="s">
        <v>90</v>
      </c>
      <c r="C31">
        <v>50000</v>
      </c>
      <c r="D31">
        <v>0</v>
      </c>
      <c r="E31">
        <v>500</v>
      </c>
      <c r="F31">
        <v>468743714.34313262</v>
      </c>
      <c r="G31">
        <v>9374874.2868626527</v>
      </c>
      <c r="H31">
        <v>2.1631875360515496</v>
      </c>
      <c r="I31" s="55">
        <f>H31/H35</f>
        <v>1.4009572089120454</v>
      </c>
      <c r="J31" t="str">
        <f t="shared" si="0"/>
        <v/>
      </c>
    </row>
    <row r="32" spans="1:10" x14ac:dyDescent="0.45">
      <c r="A32" t="s">
        <v>111</v>
      </c>
      <c r="B32" t="s">
        <v>95</v>
      </c>
      <c r="C32">
        <v>50000</v>
      </c>
      <c r="D32">
        <v>0</v>
      </c>
      <c r="E32">
        <v>25</v>
      </c>
      <c r="F32">
        <v>14755603.880876623</v>
      </c>
      <c r="G32">
        <v>479557.12612849026</v>
      </c>
      <c r="H32">
        <v>7.8622760455802687E-2</v>
      </c>
      <c r="J32" t="str">
        <f t="shared" si="0"/>
        <v/>
      </c>
    </row>
    <row r="33" spans="1:10" x14ac:dyDescent="0.45">
      <c r="A33" t="s">
        <v>112</v>
      </c>
      <c r="B33" t="s">
        <v>95</v>
      </c>
      <c r="C33">
        <v>50000</v>
      </c>
      <c r="D33">
        <v>0</v>
      </c>
      <c r="E33">
        <v>100</v>
      </c>
      <c r="F33">
        <v>63453461.757350266</v>
      </c>
      <c r="G33">
        <v>1744970.1983271323</v>
      </c>
      <c r="H33">
        <v>0.31999226384432289</v>
      </c>
      <c r="J33" t="str">
        <f t="shared" si="0"/>
        <v/>
      </c>
    </row>
    <row r="34" spans="1:10" x14ac:dyDescent="0.45">
      <c r="A34" t="s">
        <v>113</v>
      </c>
      <c r="B34" t="s">
        <v>95</v>
      </c>
      <c r="C34">
        <v>50000</v>
      </c>
      <c r="D34">
        <v>0</v>
      </c>
      <c r="E34">
        <v>250</v>
      </c>
      <c r="F34">
        <v>160618454.86352414</v>
      </c>
      <c r="G34">
        <v>3389049.3976203594</v>
      </c>
      <c r="H34">
        <v>0.75131648936376838</v>
      </c>
      <c r="J34" t="str">
        <f t="shared" si="0"/>
        <v/>
      </c>
    </row>
    <row r="35" spans="1:10" x14ac:dyDescent="0.45">
      <c r="A35" t="s">
        <v>114</v>
      </c>
      <c r="B35" t="s">
        <v>95</v>
      </c>
      <c r="C35">
        <v>50000</v>
      </c>
      <c r="D35">
        <v>0</v>
      </c>
      <c r="E35">
        <v>500</v>
      </c>
      <c r="F35">
        <v>324552822.61717314</v>
      </c>
      <c r="G35">
        <v>7302438.508886395</v>
      </c>
      <c r="H35">
        <v>1.5440782361450116</v>
      </c>
      <c r="J35" t="str">
        <f t="shared" si="0"/>
        <v/>
      </c>
    </row>
    <row r="36" spans="1:10" x14ac:dyDescent="0.45">
      <c r="A36" t="s">
        <v>115</v>
      </c>
      <c r="B36" t="s">
        <v>80</v>
      </c>
      <c r="C36">
        <v>250000</v>
      </c>
      <c r="D36">
        <v>0</v>
      </c>
      <c r="E36">
        <v>25</v>
      </c>
      <c r="F36">
        <v>67740750.000000015</v>
      </c>
      <c r="G36">
        <v>6164153.8095504101</v>
      </c>
      <c r="H36">
        <v>0.11742397001877214</v>
      </c>
      <c r="J36" t="str">
        <f t="shared" si="0"/>
        <v/>
      </c>
    </row>
    <row r="37" spans="1:10" x14ac:dyDescent="0.45">
      <c r="A37" t="s">
        <v>116</v>
      </c>
      <c r="B37" t="s">
        <v>80</v>
      </c>
      <c r="C37">
        <v>250000</v>
      </c>
      <c r="D37">
        <v>0</v>
      </c>
      <c r="E37">
        <v>100</v>
      </c>
      <c r="F37">
        <v>270963000.00000006</v>
      </c>
      <c r="G37">
        <v>24656615.238201641</v>
      </c>
      <c r="H37">
        <v>0.469695880075089</v>
      </c>
      <c r="J37" t="str">
        <f t="shared" si="0"/>
        <v/>
      </c>
    </row>
    <row r="38" spans="1:10" x14ac:dyDescent="0.45">
      <c r="A38" t="s">
        <v>117</v>
      </c>
      <c r="B38" t="s">
        <v>80</v>
      </c>
      <c r="C38">
        <v>250000</v>
      </c>
      <c r="D38">
        <v>0</v>
      </c>
      <c r="E38">
        <v>250</v>
      </c>
      <c r="F38">
        <v>677407500.00000012</v>
      </c>
      <c r="G38">
        <v>61895565.908004098</v>
      </c>
      <c r="H38">
        <v>1.1771395610610107</v>
      </c>
      <c r="J38" t="str">
        <f t="shared" si="0"/>
        <v/>
      </c>
    </row>
    <row r="39" spans="1:10" x14ac:dyDescent="0.45">
      <c r="A39" t="s">
        <v>118</v>
      </c>
      <c r="B39" t="s">
        <v>80</v>
      </c>
      <c r="C39">
        <v>250000</v>
      </c>
      <c r="D39">
        <v>0</v>
      </c>
      <c r="E39">
        <v>500</v>
      </c>
      <c r="F39">
        <v>1716099000</v>
      </c>
      <c r="G39">
        <v>69815588.59550409</v>
      </c>
      <c r="H39">
        <v>1.9890901790626323</v>
      </c>
      <c r="J39" t="str">
        <f t="shared" si="0"/>
        <v/>
      </c>
    </row>
    <row r="40" spans="1:10" x14ac:dyDescent="0.45">
      <c r="A40" t="s">
        <v>119</v>
      </c>
      <c r="B40" t="s">
        <v>85</v>
      </c>
      <c r="C40">
        <v>250000</v>
      </c>
      <c r="D40">
        <v>0</v>
      </c>
      <c r="E40">
        <v>25</v>
      </c>
      <c r="F40">
        <v>1318563498.8123479</v>
      </c>
      <c r="G40">
        <v>34106432.907822855</v>
      </c>
      <c r="H40">
        <v>1.3052986530641082</v>
      </c>
      <c r="J40" t="str">
        <f t="shared" si="0"/>
        <v/>
      </c>
    </row>
    <row r="41" spans="1:10" x14ac:dyDescent="0.45">
      <c r="A41" t="s">
        <v>120</v>
      </c>
      <c r="B41" t="s">
        <v>85</v>
      </c>
      <c r="C41">
        <v>250000</v>
      </c>
      <c r="D41">
        <v>0</v>
      </c>
      <c r="E41">
        <v>100</v>
      </c>
      <c r="F41">
        <v>1500063498.8123479</v>
      </c>
      <c r="G41">
        <v>41652531.041920997</v>
      </c>
      <c r="H41">
        <v>1.5175224587912943</v>
      </c>
      <c r="J41" t="str">
        <f t="shared" si="0"/>
        <v/>
      </c>
    </row>
    <row r="42" spans="1:10" x14ac:dyDescent="0.45">
      <c r="A42" t="s">
        <v>121</v>
      </c>
      <c r="B42" t="s">
        <v>85</v>
      </c>
      <c r="C42">
        <v>250000</v>
      </c>
      <c r="D42">
        <v>0</v>
      </c>
      <c r="E42">
        <v>250</v>
      </c>
      <c r="F42">
        <v>1863063498.8123479</v>
      </c>
      <c r="G42">
        <v>56744727.310117267</v>
      </c>
      <c r="H42">
        <v>1.9419700702456555</v>
      </c>
      <c r="J42" t="str">
        <f t="shared" si="0"/>
        <v/>
      </c>
    </row>
    <row r="43" spans="1:10" x14ac:dyDescent="0.45">
      <c r="A43" t="s">
        <v>122</v>
      </c>
      <c r="B43" t="s">
        <v>85</v>
      </c>
      <c r="C43">
        <v>250000</v>
      </c>
      <c r="D43">
        <v>0</v>
      </c>
      <c r="E43">
        <v>500</v>
      </c>
      <c r="F43">
        <v>2528563498.8123484</v>
      </c>
      <c r="G43">
        <v>70229057.533614174</v>
      </c>
      <c r="H43">
        <v>2.5581982680924065</v>
      </c>
      <c r="J43" t="str">
        <f t="shared" si="0"/>
        <v/>
      </c>
    </row>
    <row r="44" spans="1:10" x14ac:dyDescent="0.45">
      <c r="A44" t="s">
        <v>123</v>
      </c>
      <c r="B44" t="s">
        <v>90</v>
      </c>
      <c r="C44">
        <v>250000</v>
      </c>
      <c r="D44">
        <v>0</v>
      </c>
      <c r="E44">
        <v>25</v>
      </c>
      <c r="F44">
        <v>43087834.555219918</v>
      </c>
      <c r="G44">
        <v>1615793.7958207468</v>
      </c>
      <c r="H44">
        <v>4.8376611226652017E-2</v>
      </c>
      <c r="I44" s="55">
        <f>H44/H48</f>
        <v>1.4012766730689494</v>
      </c>
      <c r="J44" t="str">
        <f t="shared" si="0"/>
        <v/>
      </c>
    </row>
    <row r="45" spans="1:10" x14ac:dyDescent="0.45">
      <c r="A45" t="s">
        <v>124</v>
      </c>
      <c r="B45" t="s">
        <v>90</v>
      </c>
      <c r="C45">
        <v>250000</v>
      </c>
      <c r="D45">
        <v>0</v>
      </c>
      <c r="E45">
        <v>100</v>
      </c>
      <c r="F45">
        <v>207628672.10646915</v>
      </c>
      <c r="G45">
        <v>6747931.8434602479</v>
      </c>
      <c r="H45">
        <v>0.22126291112951171</v>
      </c>
      <c r="I45" s="55">
        <f>H45/H49</f>
        <v>1.6388156713506965</v>
      </c>
      <c r="J45" t="str">
        <f t="shared" si="0"/>
        <v/>
      </c>
    </row>
    <row r="46" spans="1:10" x14ac:dyDescent="0.45">
      <c r="A46" t="s">
        <v>125</v>
      </c>
      <c r="B46" t="s">
        <v>90</v>
      </c>
      <c r="C46">
        <v>250000</v>
      </c>
      <c r="D46">
        <v>0</v>
      </c>
      <c r="E46">
        <v>250</v>
      </c>
      <c r="F46">
        <v>501775633.86759734</v>
      </c>
      <c r="G46">
        <v>9408293.135017449</v>
      </c>
      <c r="H46">
        <v>0.45596501654488519</v>
      </c>
      <c r="I46" s="55">
        <f>H46/H50</f>
        <v>1.3284249388842886</v>
      </c>
      <c r="J46" t="str">
        <f t="shared" si="0"/>
        <v/>
      </c>
    </row>
    <row r="47" spans="1:10" x14ac:dyDescent="0.45">
      <c r="A47" t="s">
        <v>126</v>
      </c>
      <c r="B47" t="s">
        <v>90</v>
      </c>
      <c r="C47">
        <v>250000</v>
      </c>
      <c r="D47">
        <v>0</v>
      </c>
      <c r="E47">
        <v>500</v>
      </c>
      <c r="F47">
        <v>1230105465.7098451</v>
      </c>
      <c r="G47">
        <v>24602109.314196903</v>
      </c>
      <c r="H47">
        <v>1.135353383962187</v>
      </c>
      <c r="I47" s="55">
        <f>H47/H51</f>
        <v>1.3908060924535739</v>
      </c>
      <c r="J47" t="str">
        <f t="shared" si="0"/>
        <v/>
      </c>
    </row>
    <row r="48" spans="1:10" x14ac:dyDescent="0.45">
      <c r="A48" t="s">
        <v>127</v>
      </c>
      <c r="B48" t="s">
        <v>95</v>
      </c>
      <c r="C48">
        <v>250000</v>
      </c>
      <c r="D48">
        <v>0</v>
      </c>
      <c r="E48">
        <v>25</v>
      </c>
      <c r="F48">
        <v>32395915.299093489</v>
      </c>
      <c r="G48">
        <v>1052867.2472205383</v>
      </c>
      <c r="H48">
        <v>3.4523240239703656E-2</v>
      </c>
      <c r="J48" t="str">
        <f t="shared" si="0"/>
        <v/>
      </c>
    </row>
    <row r="49" spans="1:10" x14ac:dyDescent="0.45">
      <c r="A49" t="s">
        <v>128</v>
      </c>
      <c r="B49" t="s">
        <v>95</v>
      </c>
      <c r="C49">
        <v>250000</v>
      </c>
      <c r="D49">
        <v>0</v>
      </c>
      <c r="E49">
        <v>100</v>
      </c>
      <c r="F49">
        <v>133864173.07981642</v>
      </c>
      <c r="G49">
        <v>3681264.7596949516</v>
      </c>
      <c r="H49">
        <v>0.13501390973833494</v>
      </c>
      <c r="J49" t="str">
        <f t="shared" si="0"/>
        <v/>
      </c>
    </row>
    <row r="50" spans="1:10" x14ac:dyDescent="0.45">
      <c r="A50" t="s">
        <v>129</v>
      </c>
      <c r="B50" t="s">
        <v>95</v>
      </c>
      <c r="C50">
        <v>250000</v>
      </c>
      <c r="D50">
        <v>0</v>
      </c>
      <c r="E50">
        <v>250</v>
      </c>
      <c r="F50">
        <v>366890976.40695399</v>
      </c>
      <c r="G50">
        <v>7741399.6021867292</v>
      </c>
      <c r="H50">
        <v>0.34323732052775147</v>
      </c>
      <c r="J50" t="str">
        <f t="shared" si="0"/>
        <v/>
      </c>
    </row>
    <row r="51" spans="1:10" x14ac:dyDescent="0.45">
      <c r="A51" t="s">
        <v>130</v>
      </c>
      <c r="B51" t="s">
        <v>95</v>
      </c>
      <c r="C51">
        <v>250000</v>
      </c>
      <c r="D51">
        <v>0</v>
      </c>
      <c r="E51">
        <v>500</v>
      </c>
      <c r="F51">
        <v>857927457.71651971</v>
      </c>
      <c r="G51">
        <v>19303367.798621692</v>
      </c>
      <c r="H51">
        <v>0.81632758881525103</v>
      </c>
      <c r="J51" t="str">
        <f t="shared" si="0"/>
        <v/>
      </c>
    </row>
    <row r="52" spans="1:10" x14ac:dyDescent="0.45">
      <c r="A52" t="s">
        <v>131</v>
      </c>
      <c r="B52" t="s">
        <v>80</v>
      </c>
      <c r="C52">
        <v>500000</v>
      </c>
      <c r="D52">
        <v>0</v>
      </c>
      <c r="E52">
        <v>25</v>
      </c>
      <c r="F52">
        <v>85804950</v>
      </c>
      <c r="G52">
        <v>12204116.24410082</v>
      </c>
      <c r="H52">
        <v>9.9460912092579956E-2</v>
      </c>
      <c r="J52" t="str">
        <f t="shared" si="0"/>
        <v/>
      </c>
    </row>
    <row r="53" spans="1:10" x14ac:dyDescent="0.45">
      <c r="A53" t="s">
        <v>132</v>
      </c>
      <c r="B53" t="s">
        <v>80</v>
      </c>
      <c r="C53">
        <v>500000</v>
      </c>
      <c r="D53">
        <v>0</v>
      </c>
      <c r="E53">
        <v>100</v>
      </c>
      <c r="F53">
        <v>343219800</v>
      </c>
      <c r="G53">
        <v>48816464.976403281</v>
      </c>
      <c r="H53">
        <v>0.39784364837032105</v>
      </c>
      <c r="J53" t="str">
        <f t="shared" si="0"/>
        <v/>
      </c>
    </row>
    <row r="54" spans="1:10" x14ac:dyDescent="0.45">
      <c r="A54" t="s">
        <v>133</v>
      </c>
      <c r="B54" t="s">
        <v>80</v>
      </c>
      <c r="C54">
        <v>500000</v>
      </c>
      <c r="D54">
        <v>0</v>
      </c>
      <c r="E54">
        <v>250</v>
      </c>
      <c r="F54">
        <v>858049500</v>
      </c>
      <c r="G54">
        <v>122255674.81600818</v>
      </c>
      <c r="H54">
        <v>0.9958335066278502</v>
      </c>
      <c r="J54" t="str">
        <f t="shared" si="0"/>
        <v/>
      </c>
    </row>
    <row r="55" spans="1:10" x14ac:dyDescent="0.45">
      <c r="A55" t="s">
        <v>134</v>
      </c>
      <c r="B55" t="s">
        <v>80</v>
      </c>
      <c r="C55">
        <v>500000</v>
      </c>
      <c r="D55">
        <v>0</v>
      </c>
      <c r="E55">
        <v>500</v>
      </c>
      <c r="F55">
        <v>3432198000</v>
      </c>
      <c r="G55">
        <v>138773127.69100821</v>
      </c>
      <c r="H55">
        <v>1.9841926362544113</v>
      </c>
      <c r="J55" t="str">
        <f t="shared" si="0"/>
        <v/>
      </c>
    </row>
    <row r="56" spans="1:10" x14ac:dyDescent="0.45">
      <c r="A56" t="s">
        <v>135</v>
      </c>
      <c r="B56" t="s">
        <v>85</v>
      </c>
      <c r="C56">
        <v>500000</v>
      </c>
      <c r="D56">
        <v>0</v>
      </c>
      <c r="E56">
        <v>25</v>
      </c>
      <c r="F56">
        <v>2511320647.7434611</v>
      </c>
      <c r="G56">
        <v>66954802.316833362</v>
      </c>
      <c r="H56">
        <v>1.254421486964687</v>
      </c>
      <c r="J56" t="str">
        <f t="shared" si="0"/>
        <v/>
      </c>
    </row>
    <row r="57" spans="1:10" x14ac:dyDescent="0.45">
      <c r="A57" t="s">
        <v>136</v>
      </c>
      <c r="B57" t="s">
        <v>85</v>
      </c>
      <c r="C57">
        <v>500000</v>
      </c>
      <c r="D57">
        <v>0</v>
      </c>
      <c r="E57">
        <v>100</v>
      </c>
      <c r="F57">
        <v>2874320647.7434611</v>
      </c>
      <c r="G57">
        <v>82046998.585029647</v>
      </c>
      <c r="H57">
        <v>1.4666452926918685</v>
      </c>
      <c r="J57" t="str">
        <f t="shared" si="0"/>
        <v/>
      </c>
    </row>
    <row r="58" spans="1:10" x14ac:dyDescent="0.45">
      <c r="A58" t="s">
        <v>137</v>
      </c>
      <c r="B58" t="s">
        <v>85</v>
      </c>
      <c r="C58">
        <v>500000</v>
      </c>
      <c r="D58">
        <v>0</v>
      </c>
      <c r="E58">
        <v>250</v>
      </c>
      <c r="F58">
        <v>3474514297.862226</v>
      </c>
      <c r="G58">
        <v>110973327.62260984</v>
      </c>
      <c r="H58">
        <v>1.8402157380468174</v>
      </c>
      <c r="J58" t="str">
        <f t="shared" si="0"/>
        <v/>
      </c>
    </row>
    <row r="59" spans="1:10" x14ac:dyDescent="0.45">
      <c r="A59" t="s">
        <v>138</v>
      </c>
      <c r="B59" t="s">
        <v>85</v>
      </c>
      <c r="C59">
        <v>500000</v>
      </c>
      <c r="D59">
        <v>0</v>
      </c>
      <c r="E59">
        <v>500</v>
      </c>
      <c r="F59">
        <v>4805514297.8622274</v>
      </c>
      <c r="G59">
        <v>137941988.06960362</v>
      </c>
      <c r="H59">
        <v>2.4564439358935624</v>
      </c>
      <c r="J59" t="str">
        <f t="shared" si="0"/>
        <v/>
      </c>
    </row>
    <row r="60" spans="1:10" x14ac:dyDescent="0.45">
      <c r="A60" t="s">
        <v>139</v>
      </c>
      <c r="B60" t="s">
        <v>90</v>
      </c>
      <c r="C60">
        <v>500000</v>
      </c>
      <c r="D60">
        <v>0</v>
      </c>
      <c r="E60">
        <v>25</v>
      </c>
      <c r="F60">
        <v>67612943.751335979</v>
      </c>
      <c r="G60">
        <v>2535485.3906750991</v>
      </c>
      <c r="H60">
        <v>3.7956016210979715E-2</v>
      </c>
      <c r="I60" s="55">
        <f>H60/H64</f>
        <v>1.5076714693421298</v>
      </c>
      <c r="J60" t="str">
        <f t="shared" si="0"/>
        <v/>
      </c>
    </row>
    <row r="61" spans="1:10" x14ac:dyDescent="0.45">
      <c r="A61" t="s">
        <v>140</v>
      </c>
      <c r="B61" t="s">
        <v>90</v>
      </c>
      <c r="C61">
        <v>500000</v>
      </c>
      <c r="D61">
        <v>0</v>
      </c>
      <c r="E61">
        <v>100</v>
      </c>
      <c r="F61">
        <v>291628325.40601325</v>
      </c>
      <c r="G61">
        <v>9477920.5756954309</v>
      </c>
      <c r="H61">
        <v>0.15538926197551053</v>
      </c>
      <c r="I61" s="55">
        <f>H61/H65</f>
        <v>1.421531402648363</v>
      </c>
      <c r="J61" t="str">
        <f t="shared" si="0"/>
        <v/>
      </c>
    </row>
    <row r="62" spans="1:10" x14ac:dyDescent="0.45">
      <c r="A62" t="s">
        <v>141</v>
      </c>
      <c r="B62" t="s">
        <v>90</v>
      </c>
      <c r="C62">
        <v>500000</v>
      </c>
      <c r="D62">
        <v>0</v>
      </c>
      <c r="E62">
        <v>250</v>
      </c>
      <c r="F62">
        <v>727721512.15981472</v>
      </c>
      <c r="G62">
        <v>13644778.352996526</v>
      </c>
      <c r="H62">
        <v>0.33064135535482408</v>
      </c>
      <c r="I62" s="55">
        <f>H62/H66</f>
        <v>1.3179197158965379</v>
      </c>
      <c r="J62" t="str">
        <f t="shared" si="0"/>
        <v/>
      </c>
    </row>
    <row r="63" spans="1:10" x14ac:dyDescent="0.45">
      <c r="A63" t="s">
        <v>142</v>
      </c>
      <c r="B63" t="s">
        <v>90</v>
      </c>
      <c r="C63">
        <v>500000</v>
      </c>
      <c r="D63">
        <v>0</v>
      </c>
      <c r="E63">
        <v>500</v>
      </c>
      <c r="F63">
        <v>1798079214.4546165</v>
      </c>
      <c r="G63">
        <v>35961584.289092332</v>
      </c>
      <c r="H63">
        <v>0.8297887366857114</v>
      </c>
      <c r="I63" s="55">
        <f>H63/H67</f>
        <v>1.416280889485668</v>
      </c>
      <c r="J63" t="str">
        <f t="shared" si="0"/>
        <v/>
      </c>
    </row>
    <row r="64" spans="1:10" x14ac:dyDescent="0.45">
      <c r="A64" t="s">
        <v>143</v>
      </c>
      <c r="B64" t="s">
        <v>95</v>
      </c>
      <c r="C64">
        <v>500000</v>
      </c>
      <c r="D64">
        <v>0</v>
      </c>
      <c r="E64">
        <v>25</v>
      </c>
      <c r="F64">
        <v>47247910.507297978</v>
      </c>
      <c r="G64">
        <v>1535557.0914871844</v>
      </c>
      <c r="H64">
        <v>2.517525666751641E-2</v>
      </c>
      <c r="J64" t="str">
        <f t="shared" si="0"/>
        <v/>
      </c>
    </row>
    <row r="65" spans="1:10" x14ac:dyDescent="0.45">
      <c r="A65" t="s">
        <v>144</v>
      </c>
      <c r="B65" t="s">
        <v>95</v>
      </c>
      <c r="C65">
        <v>500000</v>
      </c>
      <c r="D65">
        <v>0</v>
      </c>
      <c r="E65">
        <v>100</v>
      </c>
      <c r="F65">
        <v>216760621.45091161</v>
      </c>
      <c r="G65">
        <v>5960917.0899000689</v>
      </c>
      <c r="H65">
        <v>0.10931117081621614</v>
      </c>
      <c r="J65" t="str">
        <f t="shared" si="0"/>
        <v/>
      </c>
    </row>
    <row r="66" spans="1:10" x14ac:dyDescent="0.45">
      <c r="A66" t="s">
        <v>145</v>
      </c>
      <c r="B66" t="s">
        <v>95</v>
      </c>
      <c r="C66">
        <v>500000</v>
      </c>
      <c r="D66">
        <v>0</v>
      </c>
      <c r="E66">
        <v>250</v>
      </c>
      <c r="F66">
        <v>536340682.96725219</v>
      </c>
      <c r="G66">
        <v>11316788.410609022</v>
      </c>
      <c r="H66">
        <v>0.25088125730777122</v>
      </c>
      <c r="J66" t="str">
        <f t="shared" si="0"/>
        <v/>
      </c>
    </row>
    <row r="67" spans="1:10" x14ac:dyDescent="0.45">
      <c r="A67" t="s">
        <v>146</v>
      </c>
      <c r="B67" t="s">
        <v>95</v>
      </c>
      <c r="C67">
        <v>500000</v>
      </c>
      <c r="D67">
        <v>0</v>
      </c>
      <c r="E67">
        <v>500</v>
      </c>
      <c r="F67">
        <v>1231499470.346065</v>
      </c>
      <c r="G67">
        <v>27708738.082786463</v>
      </c>
      <c r="H67">
        <v>0.58589277229254633</v>
      </c>
      <c r="J67" t="str">
        <f t="shared" si="0"/>
        <v/>
      </c>
    </row>
    <row r="76" spans="1:10" x14ac:dyDescent="0.45">
      <c r="I76" s="55"/>
    </row>
    <row r="77" spans="1:10" x14ac:dyDescent="0.45">
      <c r="I77" s="55"/>
    </row>
    <row r="78" spans="1:10" x14ac:dyDescent="0.45">
      <c r="I78" s="55"/>
    </row>
    <row r="79" spans="1:10" x14ac:dyDescent="0.45">
      <c r="I79" s="55"/>
    </row>
    <row r="92" spans="9:9" x14ac:dyDescent="0.45">
      <c r="I92" s="55"/>
    </row>
    <row r="93" spans="9:9" x14ac:dyDescent="0.45">
      <c r="I93" s="55"/>
    </row>
    <row r="94" spans="9:9" x14ac:dyDescent="0.45">
      <c r="I94" s="55"/>
    </row>
    <row r="95" spans="9:9" x14ac:dyDescent="0.45">
      <c r="I95" s="55"/>
    </row>
    <row r="108" spans="9:9" x14ac:dyDescent="0.45">
      <c r="I108" s="55"/>
    </row>
    <row r="109" spans="9:9" x14ac:dyDescent="0.45">
      <c r="I109" s="55"/>
    </row>
    <row r="110" spans="9:9" x14ac:dyDescent="0.45">
      <c r="I110" s="55"/>
    </row>
    <row r="111" spans="9:9" x14ac:dyDescent="0.45">
      <c r="I111" s="55"/>
    </row>
    <row r="124" spans="9:9" x14ac:dyDescent="0.45">
      <c r="I124" s="55"/>
    </row>
    <row r="125" spans="9:9" x14ac:dyDescent="0.45">
      <c r="I125" s="55"/>
    </row>
    <row r="126" spans="9:9" x14ac:dyDescent="0.45">
      <c r="I126" s="55"/>
    </row>
    <row r="127" spans="9:9" x14ac:dyDescent="0.45">
      <c r="I127" s="55"/>
    </row>
  </sheetData>
  <autoFilter ref="A3:I259" xr:uid="{35CA5F12-6B42-4340-99DD-731362B2487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A6693-0B7B-4768-B640-E9853F01393E}">
  <sheetPr>
    <tabColor theme="8" tint="0.39997558519241921"/>
  </sheetPr>
  <dimension ref="A1:E14"/>
  <sheetViews>
    <sheetView workbookViewId="0"/>
  </sheetViews>
  <sheetFormatPr defaultRowHeight="14.25" x14ac:dyDescent="0.45"/>
  <cols>
    <col min="1" max="1" width="12.19921875" customWidth="1"/>
  </cols>
  <sheetData>
    <row r="1" spans="1:5" x14ac:dyDescent="0.45">
      <c r="A1" t="s">
        <v>236</v>
      </c>
    </row>
    <row r="2" spans="1:5" x14ac:dyDescent="0.45">
      <c r="A2" t="s">
        <v>235</v>
      </c>
    </row>
    <row r="3" spans="1:5" x14ac:dyDescent="0.45">
      <c r="C3" t="s">
        <v>162</v>
      </c>
      <c r="D3" t="s">
        <v>242</v>
      </c>
      <c r="E3" t="s">
        <v>160</v>
      </c>
    </row>
    <row r="4" spans="1:5" x14ac:dyDescent="0.45">
      <c r="A4" s="95" t="s">
        <v>237</v>
      </c>
      <c r="B4" t="s">
        <v>239</v>
      </c>
      <c r="C4">
        <v>1.4</v>
      </c>
      <c r="D4">
        <v>1.5</v>
      </c>
      <c r="E4">
        <v>1.8</v>
      </c>
    </row>
    <row r="5" spans="1:5" x14ac:dyDescent="0.45">
      <c r="A5" s="95"/>
      <c r="B5" t="s">
        <v>240</v>
      </c>
      <c r="C5">
        <v>2</v>
      </c>
      <c r="D5">
        <v>2.2000000000000002</v>
      </c>
      <c r="E5">
        <v>2.7</v>
      </c>
    </row>
    <row r="6" spans="1:5" x14ac:dyDescent="0.45">
      <c r="A6" s="95"/>
      <c r="B6" t="s">
        <v>160</v>
      </c>
      <c r="C6">
        <v>2.5</v>
      </c>
      <c r="D6">
        <v>2.8</v>
      </c>
      <c r="E6">
        <v>3.4</v>
      </c>
    </row>
    <row r="7" spans="1:5" x14ac:dyDescent="0.45">
      <c r="A7" s="95" t="s">
        <v>238</v>
      </c>
      <c r="B7" t="s">
        <v>239</v>
      </c>
      <c r="C7">
        <v>0.2</v>
      </c>
      <c r="D7">
        <v>0.3</v>
      </c>
      <c r="E7">
        <v>0.5</v>
      </c>
    </row>
    <row r="8" spans="1:5" x14ac:dyDescent="0.45">
      <c r="A8" s="95"/>
      <c r="B8" t="s">
        <v>240</v>
      </c>
      <c r="C8">
        <v>0.2</v>
      </c>
      <c r="D8">
        <v>0.4</v>
      </c>
      <c r="E8">
        <v>0.5</v>
      </c>
    </row>
    <row r="9" spans="1:5" x14ac:dyDescent="0.45">
      <c r="A9" s="95"/>
      <c r="B9" t="s">
        <v>160</v>
      </c>
      <c r="C9">
        <v>0.3</v>
      </c>
      <c r="D9">
        <v>0.5</v>
      </c>
      <c r="E9">
        <v>0.6</v>
      </c>
    </row>
    <row r="10" spans="1:5" x14ac:dyDescent="0.45">
      <c r="A10" s="95" t="s">
        <v>241</v>
      </c>
      <c r="B10" t="s">
        <v>239</v>
      </c>
      <c r="C10" s="55">
        <f>C7/C4</f>
        <v>0.14285714285714288</v>
      </c>
      <c r="D10" s="55">
        <f t="shared" ref="D10:E10" si="0">D7/D4</f>
        <v>0.19999999999999998</v>
      </c>
      <c r="E10" s="55">
        <f t="shared" si="0"/>
        <v>0.27777777777777779</v>
      </c>
    </row>
    <row r="11" spans="1:5" x14ac:dyDescent="0.45">
      <c r="A11" s="95"/>
      <c r="B11" t="s">
        <v>240</v>
      </c>
      <c r="C11" s="55">
        <f t="shared" ref="C11:E11" si="1">C8/C5</f>
        <v>0.1</v>
      </c>
      <c r="D11" s="55">
        <f t="shared" si="1"/>
        <v>0.18181818181818182</v>
      </c>
      <c r="E11" s="55">
        <f t="shared" si="1"/>
        <v>0.18518518518518517</v>
      </c>
    </row>
    <row r="12" spans="1:5" x14ac:dyDescent="0.45">
      <c r="A12" s="95"/>
      <c r="B12" t="s">
        <v>160</v>
      </c>
      <c r="C12" s="55">
        <f t="shared" ref="C12:E12" si="2">C9/C6</f>
        <v>0.12</v>
      </c>
      <c r="D12" s="55">
        <f t="shared" si="2"/>
        <v>0.17857142857142858</v>
      </c>
      <c r="E12" s="55">
        <f t="shared" si="2"/>
        <v>0.17647058823529413</v>
      </c>
    </row>
    <row r="13" spans="1:5" x14ac:dyDescent="0.45">
      <c r="D13" s="67" t="s">
        <v>243</v>
      </c>
      <c r="E13" s="61">
        <f>MAX(C10:E12)</f>
        <v>0.27777777777777779</v>
      </c>
    </row>
    <row r="14" spans="1:5" x14ac:dyDescent="0.45">
      <c r="D14" s="56" t="s">
        <v>244</v>
      </c>
      <c r="E14" s="55">
        <f>E13*('PvP Appendix 3A'!I1-1)+1</f>
        <v>1.1876297051614049</v>
      </c>
    </row>
  </sheetData>
  <mergeCells count="3">
    <mergeCell ref="A4:A6"/>
    <mergeCell ref="A7:A9"/>
    <mergeCell ref="A10:A1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6D0BDA9DDA1043B3DAA16D732CF038" ma:contentTypeVersion="11" ma:contentTypeDescription="Create a new document." ma:contentTypeScope="" ma:versionID="aafd023ff2944c9beb01ec823eb43e6f">
  <xsd:schema xmlns:xsd="http://www.w3.org/2001/XMLSchema" xmlns:xs="http://www.w3.org/2001/XMLSchema" xmlns:p="http://schemas.microsoft.com/office/2006/metadata/properties" xmlns:ns2="fbc51d99-e2bd-4a7c-88cb-5d7efc89d12c" xmlns:ns3="5e80721e-ec21-4d83-87b2-1bc9ea5ddc25" targetNamespace="http://schemas.microsoft.com/office/2006/metadata/properties" ma:root="true" ma:fieldsID="2e57a2921a4b1b61cb1c138c21df610a" ns2:_="" ns3:_="">
    <xsd:import namespace="fbc51d99-e2bd-4a7c-88cb-5d7efc89d12c"/>
    <xsd:import namespace="5e80721e-ec21-4d83-87b2-1bc9ea5ddc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c51d99-e2bd-4a7c-88cb-5d7efc89d1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80721e-ec21-4d83-87b2-1bc9ea5ddc25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a 2 9 9 6 1 d a - 3 9 7 1 - 4 7 9 c - a 7 3 3 - 1 4 5 8 f 0 3 f 4 6 b d "   x m l n s = " h t t p : / / s c h e m a s . m i c r o s o f t . c o m / D a t a M a s h u p " > A A A A A C c G A A B Q S w M E F A A C A A g A o I Q I V X x Z J f W k A A A A 9 w A A A B I A H A B D b 2 5 m a W c v U G F j a 2 F n Z S 5 4 b W w g o h g A K K A U A A A A A A A A A A A A A A A A A A A A A A A A A A A A h Y 9 N C s I w G E S v U r J v / g Q p 5 W u K u L U g i O I 2 x N g G 2 1 S a 1 P R u L j y S V 7 C i V X c u 5 8 1 b z N y v N 8 i H p o 4 u u n O m t R l i m K J I W 9 U e j C 0 z 1 P t j n K B c w F q q k y x 1 N M r W p Y M 7 Z K j y / p w S E k L A Y Y b b r i S c U k b 2 x W q j K t 1 I 9 J H N f z k 2 1 n l p l U Y C d q 8 x g m N G 5 5 i x h G M K Z K J Q G P s 1 + D j 4 2 f 5 A W P a 1 7 z s t t I 0 X W y B T B P I + I R 5 Q S w M E F A A C A A g A o I Q I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C E C F V Q q s / 0 I Q M A A K A c A A A T A B w A R m 9 y b X V s Y X M v U 2 V j d G l v b j E u b S C i G A A o o B Q A A A A A A A A A A A A A A A A A A A A A A A A A A A D t m V 1 v 2 j A U h u 8 r 8 R + s V J p A A p Y v v j Z x g e i 2 M q 0 S K k y 9 K N X k J i Z E d e z I d t a h q v 9 9 J 4 H Q d r i d E I w F t d w U n X P i v P b z 5 q C c S u K p k D M 0 W v y 1 P p a O S k d y h g X x 0 b E x x t e U m G 4 T l Y c 4 I M h p V Q z U R Z S o 0 h G C z 4 g n w i M Q G f r T e l Y r y 5 9 D S u p 9 z h R h S p a N / o f J d 0 m E n H z l w s f s z O t z S p N o c s J v G e X Y l 5 P P A o p D I m q f P M 5 4 F H q y d k 5 i L l T t S + + s 1 6 v H / t S o V N H l I I o p i W B V n A r t G l b d M a 4 q 1 Y W S l d D u U t T d 5 c D v r v Q b V / e X J 1 j h q 2 X 5 s d G f Y R b A H s f z m K R 7 y i r r Y 4 G Z n H I R g c o k Y m l S l v N F q n d 3 x i J u G V W k I I c U + a X u q y i P 2 x D v J 0 I Q 5 s 3 r 6 c W P c s 4 L O X c t d 1 8 p H Y V M K 1 Z L q H E o h B p 6 Q o 1 d E G o U m Z B 7 K I R c P S F 3 n d B Q 8 I g r 2 O Q p w T 7 o e 6 C 0 z C z j O R 8 X F C w z P U p H H q Z Y y K 4 S C V l p 2 A i 7 R k H q g J 7 w Z i S F v + a B 0 z C Y r Q V h r R C k a O F / 4 7 d b g 7 d z 8 M 2 C g 7 f 1 4 O 1 d P J p 2 k R 9 N 6 1 A I W X p C 1 i 4 I W U U m Z B 4 K I V N P y N y + e Z q v s X k 6 n R x 8 o 9 j g Q a g O v N P Z G r z T 2 Q / 4 P l Y k 4 G K u e f b 5 T c g C L e I L u E i g G Y G D e a Z i F G P g 5 H F O F x V P 1 1 5 k X 7 p + y G / h D j K J Y z o / L t N p J Y k D A a q 1 x W O u N F 7 c 1 H P t 3 H N u w T 3 X 1 n u u v b 3 n 2 v / Z c w M m g a S + r Z y T i P / E F L 3 L 7 C D S 9 9 Y p 9 K D 0 m P 7 y G / T 0 H n D s F N y X n n G 2 E g a L h Z h 5 e m u d z n 3 B A 8 K e l q I E v k x V U Z z b y p 3 r F N y 5 L b 1 z W 9 s 7 t / X W L f f r u d V s y C 6 4 5 / S z I U c z G 9 r U c 8 2 3 b n m I 3 X I 1 M 7 M K 7 l z 9 z M z R z M w 2 d W 7 j V X f L r C I z 2 7 L q / c N a z z g 0 q 9 6 r S 1 d z Q 7 P g L t X P D Z 3 t 5 4 b O n u a G b / 1 1 t 8 7 N 3 9 3 t f z G 0 O S c y 9 K E 4 h L M n j I h g D o 2 A y S S K s 3 9 n X Y P s W Y T F j U Q 1 1 E E n B I 7 2 G g 7 A N m 3 z h / m 6 3 u x H s L v 1 c U 6 f J y y 1 y o C p p v u o J y Z R R M R 6 v J c o u M 9 6 / C I E Z p r 6 U S w W j f T P d R h L M m 8 9 i r 9 k r N 9 Q S w E C L Q A U A A I A C A C g h A h V f F k l 9 a Q A A A D 3 A A A A E g A A A A A A A A A A A A A A A A A A A A A A Q 2 9 u Z m l n L 1 B h Y 2 t h Z 2 U u e G 1 s U E s B A i 0 A F A A C A A g A o I Q I V Q / K 6 a u k A A A A 6 Q A A A B M A A A A A A A A A A A A A A A A A 8 A A A A F t D b 2 5 0 Z W 5 0 X 1 R 5 c G V z X S 5 4 b W x Q S w E C L Q A U A A I A C A C g h A h V U K r P 9 C E D A A C g H A A A E w A A A A A A A A A A A A A A A A D h A Q A A R m 9 y b X V s Y X M v U 2 V j d G l v b j E u b V B L B Q Y A A A A A A w A D A M I A A A B P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F m Q A A A A A A A C O Z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0 N i U y M C h Q Y W d l J T I w M z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D h U M D U 6 M z A 6 M T Y u O T A z N T U x N V o i I C 8 + P E V u d H J 5 I F R 5 c G U 9 I k Z p b G x D b 2 x 1 b W 5 U e X B l c y I g V m F s d W U 9 I n N C a E V S R V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c p L 0 N o Y W 5 n Z W Q g V H l w Z S 5 7 Q 2 9 s d W 1 u M S w w f S Z x d W 9 0 O y w m c X V v d D t T Z W N 0 a W 9 u M S 9 U Y W J s Z T A 0 N i A o U G F n Z S A z N y k v Q 2 h h b m d l Z C B U e X B l L n t D b 2 x 1 b W 4 y L D F 9 J n F 1 b 3 Q 7 L C Z x d W 9 0 O 1 N l Y 3 R p b 2 4 x L 1 R h Y m x l M D Q 2 I C h Q Y W d l I D M 3 K S 9 D a G F u Z 2 V k I F R 5 c G U u e 0 N v b H V t b j M s M n 0 m c X V v d D s s J n F 1 b 3 Q 7 U 2 V j d G l v b j E v V G F i b G U w N D Y g K F B h Z 2 U g M z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0 N i A o U G F n Z S A z N y k v Q 2 h h b m d l Z C B U e X B l L n t D b 2 x 1 b W 4 x L D B 9 J n F 1 b 3 Q 7 L C Z x d W 9 0 O 1 N l Y 3 R p b 2 4 x L 1 R h Y m x l M D Q 2 I C h Q Y W d l I D M 3 K S 9 D a G F u Z 2 V k I F R 5 c G U u e 0 N v b H V t b j I s M X 0 m c X V v d D s s J n F 1 b 3 Q 7 U 2 V j d G l v b j E v V G F i b G U w N D Y g K F B h Z 2 U g M z c p L 0 N o Y W 5 n Z W Q g V H l w Z S 5 7 Q 2 9 s d W 1 u M y w y f S Z x d W 9 0 O y w m c X V v d D t T Z W N 0 a W 9 u M S 9 U Y W J s Z T A 0 N i A o U G F n Z S A z N y k v Q 2 h h b m d l Z C B U e X B l L n t D b 2 x 1 b W 4 0 L D N 9 J n F 1 b 3 Q 7 X S w m c X V v d D t S Z W x h d G l v b n N o a X B J b m Z v J n F 1 b 3 Q 7 O l t d f S I g L z 4 8 R W 5 0 c n k g V H l w Z T 0 i U X V l c n l J R C I g V m F s d W U 9 I n N k N z E w N z J l N C 0 x M m V j L T Q 5 O T A t O W Q z Y y 1 i Y z k x N T U 2 N G U w N j Y i I C 8 + P E V u d H J 5 I F R 5 c G U 9 I l J l Y 2 9 2 Z X J 5 V G F y Z 2 V 0 U 2 h l Z X Q i I F Z h b H V l P S J z R 0 F N Q U E g U m V w b 3 J 0 I E R h d G E i I C 8 + P E V u d H J 5 I F R 5 c G U 9 I l J l Y 2 9 2 Z X J 5 V G F y Z 2 V 0 Q 2 9 s d W 1 u I i B W Y W x 1 Z T 0 i b D Q i I C 8 + P E V u d H J 5 I F R 5 c G U 9 I l J l Y 2 9 2 Z X J 5 V G F y Z 2 V 0 U m 9 3 I i B W Y W x 1 Z T 0 i b D U i I C 8 + P E V u d H J 5 I F R 5 c G U 9 I k Z p b G x U Y X J n Z X Q i I F Z h b H V l P S J z V G F i b G U w N D Z f X 1 B h Z 2 V f M z c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c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Y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y k v Q 2 h h b m d l Z C B U e X B l L n t D b 2 x 1 b W 4 x L D B 9 J n F 1 b 3 Q 7 L C Z x d W 9 0 O 1 N l Y 3 R p b 2 4 x L 1 R h Y m x l M D Q 1 I C h Q Y W d l I D M 3 K S 9 D a G F u Z 2 V k I F R 5 c G U u e 0 N v b H V t b j I s M X 0 m c X V v d D s s J n F 1 b 3 Q 7 U 2 V j d G l v b j E v V G F i b G U w N D U g K F B h Z 2 U g M z c p L 0 N o Y W 5 n Z W Q g V H l w Z S 5 7 Q 2 9 s d W 1 u M y w y f S Z x d W 9 0 O y w m c X V v d D t T Z W N 0 a W 9 u M S 9 U Y W J s Z T A 0 N S A o U G F n Z S A z N y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Q 1 I C h Q Y W d l I D M 3 K S 9 D a G F u Z 2 V k I F R 5 c G U u e 0 N v b H V t b j E s M H 0 m c X V v d D s s J n F 1 b 3 Q 7 U 2 V j d G l v b j E v V G F i b G U w N D U g K F B h Z 2 U g M z c p L 0 N o Y W 5 n Z W Q g V H l w Z S 5 7 Q 2 9 s d W 1 u M i w x f S Z x d W 9 0 O y w m c X V v d D t T Z W N 0 a W 9 u M S 9 U Y W J s Z T A 0 N S A o U G F n Z S A z N y k v Q 2 h h b m d l Z C B U e X B l L n t D b 2 x 1 b W 4 z L D J 9 J n F 1 b 3 Q 7 L C Z x d W 9 0 O 1 N l Y 3 R p b 2 4 x L 1 R h Y m x l M D Q 1 I C h Q Y W d l I D M 3 K S 9 D a G F u Z 2 V k I F R 5 c G U u e 0 N v b H V t b j Q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h F U k V R P T 0 i I C 8 + P E V u d H J 5 I F R 5 c G U 9 I k Z p b G x M Y X N 0 V X B k Y X R l Z C I g V m F s d W U 9 I m Q y M D I y L T A 4 L T A 4 V D A 2 O j A 2 O j A z L j Q 5 M D Q 5 N j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E i I C 8 + P E V u d H J 5 I F R 5 c G U 9 I l F 1 Z X J 5 S U Q i I F Z h b H V l P S J z O T d k N z I 4 Y z I t Y j Y w M y 0 0 N 2 F j L W J m N D I t Z D V l N T E z Y W Q 0 Y j A 0 I i A v P j x F b n R y e S B U e X B l P S J S Z W N v d m V y e V R h c m d l d F J v d y I g V m F s d W U 9 I m w z M y I g L z 4 8 R W 5 0 c n k g V H l w Z T 0 i U m V j b 3 Z l c n l U Y X J n Z X R D b 2 x 1 b W 4 i I F Z h b H V l P S J s N C I g L z 4 8 R W 5 0 c n k g V H l w Z T 0 i U m V j b 3 Z l c n l U Y X J n Z X R T a G V l d C I g V m F s d W U 9 I n N H Q U 1 B Q S B S Z X B v c n Q g R G F 0 Y S I g L z 4 8 R W 5 0 c n k g V H l w Z T 0 i R m l s b F R h c m d l d C I g V m F s d W U 9 I n N U Y W J s Z T A 0 N V 9 f U G F n Z V 8 z N y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y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D h U M D Y 6 M D Y 6 M T c u N D k 1 O T g z O F o i I C 8 + P E V u d H J 5 I F R 5 c G U 9 I k Z p b G x D b 2 x 1 b W 5 U e X B l c y I g V m F s d W U 9 I n N C Z 1 l S R V E 9 P S I g L z 4 8 R W 5 0 c n k g V H l w Z T 0 i R m l s b E N v b H V t b k 5 h b W V z I i B W Y W x 1 Z T 0 i c 1 s m c X V v d D t B c m N o Z X R 5 c G U m c X V v d D s s J n F 1 b 3 Q 7 S G l n a C Z x d W 9 0 O y w m c X V v d D t U e X B p Y 2 F s J n F 1 b 3 Q 7 L C Z x d W 9 0 O 0 x v d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3 K S 9 D a G F u Z 2 V k I F R 5 c G U u e 0 F y Y 2 h l d H l w Z S w w f S Z x d W 9 0 O y w m c X V v d D t T Z W N 0 a W 9 u M S 9 U Y W J s Z T A 0 N C A o U G F n Z S A z N y k v Q 2 h h b m d l Z C B U e X B l L n t I a W d o L D F 9 J n F 1 b 3 Q 7 L C Z x d W 9 0 O 1 N l Y 3 R p b 2 4 x L 1 R h Y m x l M D Q 0 I C h Q Y W d l I D M 3 K S 9 D a G F u Z 2 V k I F R 5 c G U u e 1 R 5 c G l j Y W w s M n 0 m c X V v d D s s J n F 1 b 3 Q 7 U 2 V j d G l v b j E v V G F i b G U w N D Q g K F B h Z 2 U g M z c p L 0 N o Y W 5 n Z W Q g V H l w Z S 5 7 T G 9 3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Q 0 I C h Q Y W d l I D M 3 K S 9 D a G F u Z 2 V k I F R 5 c G U u e 0 F y Y 2 h l d H l w Z S w w f S Z x d W 9 0 O y w m c X V v d D t T Z W N 0 a W 9 u M S 9 U Y W J s Z T A 0 N C A o U G F n Z S A z N y k v Q 2 h h b m d l Z C B U e X B l L n t I a W d o L D F 9 J n F 1 b 3 Q 7 L C Z x d W 9 0 O 1 N l Y 3 R p b 2 4 x L 1 R h Y m x l M D Q 0 I C h Q Y W d l I D M 3 K S 9 D a G F u Z 2 V k I F R 5 c G U u e 1 R 5 c G l j Y W w s M n 0 m c X V v d D s s J n F 1 b 3 Q 7 U 2 V j d G l v b j E v V G F i b G U w N D Q g K F B h Z 2 U g M z c p L 0 N o Y W 5 n Z W Q g V H l w Z S 5 7 T G 9 3 L D N 9 J n F 1 b 3 Q 7 X S w m c X V v d D t S Z W x h d G l v b n N o a X B J b m Z v J n F 1 b 3 Q 7 O l t d f S I g L z 4 8 R W 5 0 c n k g V H l w Z T 0 i U X V l c n l J R C I g V m F s d W U 9 I n N j O G M y M j I y Y S 0 3 N T R l L T R m Z m M t O D k x N i 1 m N 2 E 0 M W M z M D A 4 O T M i I C 8 + P E V u d H J 5 I F R 5 c G U 9 I l J l Y 2 9 2 Z X J 5 V G F y Z 2 V 0 U 2 h l Z X Q i I F Z h b H V l P S J z R 0 F N Q U E g U m V w b 3 J 0 I E R h d G E i I C 8 + P E V u d H J 5 I F R 5 c G U 9 I l J l Y 2 9 2 Z X J 5 V G F y Z 2 V 0 Q 2 9 s d W 1 u I i B W Y W x 1 Z T 0 i b D Q i I C 8 + P E V u d H J 5 I F R 5 c G U 9 I l J l Y 2 9 2 Z X J 5 V G F y Z 2 V 0 U m 9 3 I i B W Y W x 1 Z T 0 i b D I 5 I i A v P j x F b n R y e S B U e X B l P S J G a W x s V G F y Z 2 V 0 I i B W Y W x 1 Z T 0 i c 1 R h Y m x l M D Q 0 X 1 9 Q Y W d l X z M 3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3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0 J T I w K F B h Z 2 U l M j A z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z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A 4 V D A 2 O j A 3 O j I y L j g y M j E 3 N z h a I i A v P j x F b n R y e S B U e X B l P S J G a W x s Q 2 9 s d W 1 u V H l w Z X M i I F Z h b H V l P S J z Q m h F U k V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y I C h Q Y W d l I D M 2 K S 9 D a G F u Z 2 V k I F R 5 c G U u e 0 N v b H V t b j E s M H 0 m c X V v d D s s J n F 1 b 3 Q 7 U 2 V j d G l v b j E v V G F i b G U w N D I g K F B h Z 2 U g M z Y p L 0 N o Y W 5 n Z W Q g V H l w Z S 5 7 Q 2 9 s d W 1 u M i w x f S Z x d W 9 0 O y w m c X V v d D t T Z W N 0 a W 9 u M S 9 U Y W J s Z T A 0 M i A o U G F n Z S A z N i k v Q 2 h h b m d l Z C B U e X B l L n t D b 2 x 1 b W 4 z L D J 9 J n F 1 b 3 Q 7 L C Z x d W 9 0 O 1 N l Y 3 R p b 2 4 x L 1 R h Y m x l M D Q y I C h Q Y W d l I D M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D I g K F B h Z 2 U g M z Y p L 0 N o Y W 5 n Z W Q g V H l w Z S 5 7 Q 2 9 s d W 1 u M S w w f S Z x d W 9 0 O y w m c X V v d D t T Z W N 0 a W 9 u M S 9 U Y W J s Z T A 0 M i A o U G F n Z S A z N i k v Q 2 h h b m d l Z C B U e X B l L n t D b 2 x 1 b W 4 y L D F 9 J n F 1 b 3 Q 7 L C Z x d W 9 0 O 1 N l Y 3 R p b 2 4 x L 1 R h Y m x l M D Q y I C h Q Y W d l I D M 2 K S 9 D a G F u Z 2 V k I F R 5 c G U u e 0 N v b H V t b j M s M n 0 m c X V v d D s s J n F 1 b 3 Q 7 U 2 V j d G l v b j E v V G F i b G U w N D I g K F B h Z 2 U g M z Y p L 0 N o Y W 5 n Z W Q g V H l w Z S 5 7 Q 2 9 s d W 1 u N C w z f S Z x d W 9 0 O 1 0 s J n F 1 b 3 Q 7 U m V s Y X R p b 2 5 z a G l w S W 5 m b y Z x d W 9 0 O z p b X X 0 i I C 8 + P E V u d H J 5 I F R 5 c G U 9 I l F 1 Z X J 5 S U Q i I F Z h b H V l P S J z O D M y N D Y 5 O T c t Z T A x N y 0 0 Y T l h L T g 0 N T Y t Y j A 2 M T Z l N j l l O T k z I i A v P j x F b n R y e S B U e X B l P S J S Z W N v d m V y e V R h c m d l d F N o Z W V 0 I i B W Y W x 1 Z T 0 i c 0 d B T U F B I F J l c G 9 y d C B E Y X R h I i A v P j x F b n R y e S B U e X B l P S J S Z W N v d m V y e V R h c m d l d E N v b H V t b i I g V m F s d W U 9 I m w x M C I g L z 4 8 R W 5 0 c n k g V H l w Z T 0 i U m V j b 3 Z l c n l U Y X J n Z X R S b 3 c i I F Z h b H V l P S J s M T I i I C 8 + P E V u d H J 5 I F R 5 c G U 9 I k Z p b G x U Y X J n Z X Q i I F Z h b H V l P S J z V G F i b G U w N D J f X 1 B h Z 2 V f M z Y i I C 8 + P C 9 T d G F i b G V F b n R y a W V z P j w v S X R l b T 4 8 S X R l b T 4 8 S X R l b U x v Y 2 F 0 a W 9 u P j x J d G V t V H l w Z T 5 G b 3 J t d W x h P C 9 J d G V t V H l w Z T 4 8 S X R l b V B h d G g + U 2 V j d G l v b j E v V G F i b G U w N D I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M z Y p L 1 R h Y m x l M D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D h U M D Y 6 M D c 6 M z U u N D I 2 N z Y 3 N 1 o i I C 8 + P E V u d H J 5 I F R 5 c G U 9 I k Z p b G x D b 2 x 1 b W 5 U e X B l c y I g V m F s d W U 9 I n N C a E V S R V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E g K F B h Z 2 U g M z Y p L 0 N o Y W 5 n Z W Q g V H l w Z S 5 7 Q 2 9 s d W 1 u M S w w f S Z x d W 9 0 O y w m c X V v d D t T Z W N 0 a W 9 u M S 9 U Y W J s Z T A 0 M S A o U G F n Z S A z N i k v Q 2 h h b m d l Z C B U e X B l L n t D b 2 x 1 b W 4 y L D F 9 J n F 1 b 3 Q 7 L C Z x d W 9 0 O 1 N l Y 3 R p b 2 4 x L 1 R h Y m x l M D Q x I C h Q Y W d l I D M 2 K S 9 D a G F u Z 2 V k I F R 5 c G U u e 0 N v b H V t b j M s M n 0 m c X V v d D s s J n F 1 b 3 Q 7 U 2 V j d G l v b j E v V G F i b G U w N D E g K F B h Z 2 U g M z Y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0 M S A o U G F n Z S A z N i k v Q 2 h h b m d l Z C B U e X B l L n t D b 2 x 1 b W 4 x L D B 9 J n F 1 b 3 Q 7 L C Z x d W 9 0 O 1 N l Y 3 R p b 2 4 x L 1 R h Y m x l M D Q x I C h Q Y W d l I D M 2 K S 9 D a G F u Z 2 V k I F R 5 c G U u e 0 N v b H V t b j I s M X 0 m c X V v d D s s J n F 1 b 3 Q 7 U 2 V j d G l v b j E v V G F i b G U w N D E g K F B h Z 2 U g M z Y p L 0 N o Y W 5 n Z W Q g V H l w Z S 5 7 Q 2 9 s d W 1 u M y w y f S Z x d W 9 0 O y w m c X V v d D t T Z W N 0 a W 9 u M S 9 U Y W J s Z T A 0 M S A o U G F n Z S A z N i k v Q 2 h h b m d l Z C B U e X B l L n t D b 2 x 1 b W 4 0 L D N 9 J n F 1 b 3 Q 7 X S w m c X V v d D t S Z W x h d G l v b n N o a X B J b m Z v J n F 1 b 3 Q 7 O l t d f S I g L z 4 8 R W 5 0 c n k g V H l w Z T 0 i U X V l c n l J R C I g V m F s d W U 9 I n M z N D d m M T E 3 O S 0 z Z G Q w L T R k Z W I t Y j Q 0 N y 0 4 Y j N i M T g 4 Y 2 Z l M W I i I C 8 + P E V u d H J 5 I F R 5 c G U 9 I l J l Y 2 9 2 Z X J 5 V G F y Z 2 V 0 U 2 h l Z X Q i I F Z h b H V l P S J z R 0 F N Q U E g U m V w b 3 J 0 I E R h d G E i I C 8 + P E V u d H J 5 I F R 5 c G U 9 I l J l Y 2 9 2 Z X J 5 V G F y Z 2 V 0 Q 2 9 s d W 1 u I i B W Y W x 1 Z T 0 i b D E w I i A v P j x F b n R y e S B U e X B l P S J S Z W N v d m V y e V R h c m d l d F J v d y I g V m F s d W U 9 I m w 4 I i A v P j x F b n R y e S B U e X B l P S J G a W x s V G F y Z 2 V 0 I i B W Y W x 1 Z T 0 i c 1 R h Y m x l M D Q x X 1 9 Q Y W d l X z M 2 I i A v P j w v U 3 R h Y m x l R W 5 0 c m l l c z 4 8 L 0 l 0 Z W 0 + P E l 0 Z W 0 + P E l 0 Z W 1 M b 2 N h d G l v b j 4 8 S X R l b V R 5 c G U + R m 9 y b X V s Y T w v S X R l b V R 5 c G U + P E l 0 Z W 1 Q Y X R o P l N l Y 3 R p b 2 4 x L 1 R h Y m x l M D Q x J T I w K F B h Z 2 U l M j A z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2 K S 9 U Y W J s Z T A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w J T I w K F B h Z 2 U l M j A z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A 4 V D A 2 O j A 3 O j U z L j U 0 N T k 0 M T F a I i A v P j x F b n R y e S B U e X B l P S J G a W x s Q 2 9 s d W 1 u V H l w Z X M i I F Z h b H V l P S J z Q m d Z U k V R P T 0 i I C 8 + P E V u d H J 5 I F R 5 c G U 9 I k Z p b G x D b 2 x 1 b W 5 O Y W 1 l c y I g V m F s d W U 9 I n N b J n F 1 b 3 Q 7 Q X J j a G V 0 e X B l J n F 1 b 3 Q 7 L C Z x d W 9 0 O 0 h p Z 2 g m c X V v d D s s J n F 1 b 3 Q 7 V H l w a W N h b C Z x d W 9 0 O y w m c X V v d D t M b 3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z N i k v Q 2 h h b m d l Z C B U e X B l L n t B c m N o Z X R 5 c G U s M H 0 m c X V v d D s s J n F 1 b 3 Q 7 U 2 V j d G l v b j E v V G F i b G U w N D A g K F B h Z 2 U g M z Y p L 0 N o Y W 5 n Z W Q g V H l w Z S 5 7 S G l n a C w x f S Z x d W 9 0 O y w m c X V v d D t T Z W N 0 a W 9 u M S 9 U Y W J s Z T A 0 M C A o U G F n Z S A z N i k v Q 2 h h b m d l Z C B U e X B l L n t U e X B p Y 2 F s L D J 9 J n F 1 b 3 Q 7 L C Z x d W 9 0 O 1 N l Y 3 R p b 2 4 x L 1 R h Y m x l M D Q w I C h Q Y W d l I D M 2 K S 9 D a G F u Z 2 V k I F R 5 c G U u e 0 x v d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0 M C A o U G F n Z S A z N i k v Q 2 h h b m d l Z C B U e X B l L n t B c m N o Z X R 5 c G U s M H 0 m c X V v d D s s J n F 1 b 3 Q 7 U 2 V j d G l v b j E v V G F i b G U w N D A g K F B h Z 2 U g M z Y p L 0 N o Y W 5 n Z W Q g V H l w Z S 5 7 S G l n a C w x f S Z x d W 9 0 O y w m c X V v d D t T Z W N 0 a W 9 u M S 9 U Y W J s Z T A 0 M C A o U G F n Z S A z N i k v Q 2 h h b m d l Z C B U e X B l L n t U e X B p Y 2 F s L D J 9 J n F 1 b 3 Q 7 L C Z x d W 9 0 O 1 N l Y 3 R p b 2 4 x L 1 R h Y m x l M D Q w I C h Q Y W d l I D M 2 K S 9 D a G F u Z 2 V k I F R 5 c G U u e 0 x v d y w z f S Z x d W 9 0 O 1 0 s J n F 1 b 3 Q 7 U m V s Y X R p b 2 5 z a G l w S W 5 m b y Z x d W 9 0 O z p b X X 0 i I C 8 + P E V u d H J 5 I F R 5 c G U 9 I l F 1 Z X J 5 S U Q i I F Z h b H V l P S J z M z l m M z F j Z G E t Z G Y y Y i 0 0 Y 2 E 5 L W E w N D I t O T M w N m F m M 2 Z m Z j Q z I i A v P j x F b n R y e S B U e X B l P S J S Z W N v d m V y e V R h c m d l d F N o Z W V 0 I i B W Y W x 1 Z T 0 i c 0 d B T U F B I F J l c G 9 y d C B E Y X R h I i A v P j x F b n R y e S B U e X B l P S J S Z W N v d m V y e V R h c m d l d E N v b H V t b i I g V m F s d W U 9 I m w x M C I g L z 4 8 R W 5 0 c n k g V H l w Z T 0 i U m V j b 3 Z l c n l U Y X J n Z X R S b 3 c i I F Z h b H V l P S J s N C I g L z 4 8 R W 5 0 c n k g V H l w Z T 0 i R m l s b F R h c m d l d C I g V m F s d W U 9 I n N U Y W J s Z T A 0 M F 9 f U G F n Z V 8 z N i I g L z 4 8 L 1 N 0 Y W J s Z U V u d H J p Z X M + P C 9 J d G V t P j x J d G V t P j x J d G V t T G 9 j Y X R p b 2 4 + P E l 0 Z W 1 U e X B l P k Z v c m 1 1 b G E 8 L 0 l 0 Z W 1 U e X B l P j x J d G V t U G F 0 a D 5 T Z W N 0 a W 9 u M S 9 U Y W J s Z T A 0 M C U y M C h Q Y W d l J T I w M z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w J T I w K F B h Z 2 U l M j A z N i k v V G F i b G U w N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D h U M D Y 6 M D g 6 M j g u N j c 0 O T U 4 O V o i I C 8 + P E V u d H J 5 I F R 5 c G U 9 I k Z p b G x D b 2 x 1 b W 5 U e X B l c y I g V m F s d W U 9 I n N C a E V S Q m h F U k V R P T 0 i I C 8 + P E V u d H J 5 I F R 5 c G U 9 I k Z p b G x D b 2 x 1 b W 5 O Y W 1 l c y I g V m F s d W U 9 I n N b J n F 1 b 3 Q 7 Q 2 F 0 Z W d v c n k m c X V v d D s s J n F 1 b 3 Q 7 Q 2 9 v a 2 l u Z y Z x d W 9 0 O y w m c X V v d D t X Y X R l c i B o Z W F 0 a W 5 n J n F 1 b 3 Q 7 L C Z x d W 9 0 O 1 N w Y W N l I G N v b 2 x p b m c m c X V v d D s s J n F 1 b 3 Q 7 U 3 B h Y 2 U g a G V h d G l u Z y Z x d W 9 0 O y w m c X V v d D t Q b 3 d l c i B z d X B w b H l c b n V w Z 3 J h Z G U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z N S k v Q 2 h h b m d l Z C B U e X B l L n t D Y X R l Z 2 9 y e S w w f S Z x d W 9 0 O y w m c X V v d D t T Z W N 0 a W 9 u M S 9 U Y W J s Z T A z O S A o U G F n Z S A z N S k v Q 2 h h b m d l Z C B U e X B l L n t D b 2 9 r a W 5 n L D F 9 J n F 1 b 3 Q 7 L C Z x d W 9 0 O 1 N l Y 3 R p b 2 4 x L 1 R h Y m x l M D M 5 I C h Q Y W d l I D M 1 K S 9 D a G F u Z 2 V k I F R 5 c G U u e 1 d h d G V y I G h l Y X R p b m c s M n 0 m c X V v d D s s J n F 1 b 3 Q 7 U 2 V j d G l v b j E v V G F i b G U w M z k g K F B h Z 2 U g M z U p L 0 N o Y W 5 n Z W Q g V H l w Z S 5 7 U 3 B h Y 2 U g Y 2 9 v b G l u Z y w z f S Z x d W 9 0 O y w m c X V v d D t T Z W N 0 a W 9 u M S 9 U Y W J s Z T A z O S A o U G F n Z S A z N S k v Q 2 h h b m d l Z C B U e X B l L n t T c G F j Z S B o Z W F 0 a W 5 n L D R 9 J n F 1 b 3 Q 7 L C Z x d W 9 0 O 1 N l Y 3 R p b 2 4 x L 1 R h Y m x l M D M 5 I C h Q Y W d l I D M 1 K S 9 D a G F u Z 2 V k I F R 5 c G U u e 1 B v d 2 V y I H N 1 c H B s e V x u d X B n c m F k Z S w 1 f S Z x d W 9 0 O y w m c X V v d D t T Z W N 0 a W 9 u M S 9 U Y W J s Z T A z O S A o U G F n Z S A z N S k v Q 2 h h b m d l Z C B U e X B l L n t U b 3 R h b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z O S A o U G F n Z S A z N S k v Q 2 h h b m d l Z C B U e X B l L n t D Y X R l Z 2 9 y e S w w f S Z x d W 9 0 O y w m c X V v d D t T Z W N 0 a W 9 u M S 9 U Y W J s Z T A z O S A o U G F n Z S A z N S k v Q 2 h h b m d l Z C B U e X B l L n t D b 2 9 r a W 5 n L D F 9 J n F 1 b 3 Q 7 L C Z x d W 9 0 O 1 N l Y 3 R p b 2 4 x L 1 R h Y m x l M D M 5 I C h Q Y W d l I D M 1 K S 9 D a G F u Z 2 V k I F R 5 c G U u e 1 d h d G V y I G h l Y X R p b m c s M n 0 m c X V v d D s s J n F 1 b 3 Q 7 U 2 V j d G l v b j E v V G F i b G U w M z k g K F B h Z 2 U g M z U p L 0 N o Y W 5 n Z W Q g V H l w Z S 5 7 U 3 B h Y 2 U g Y 2 9 v b G l u Z y w z f S Z x d W 9 0 O y w m c X V v d D t T Z W N 0 a W 9 u M S 9 U Y W J s Z T A z O S A o U G F n Z S A z N S k v Q 2 h h b m d l Z C B U e X B l L n t T c G F j Z S B o Z W F 0 a W 5 n L D R 9 J n F 1 b 3 Q 7 L C Z x d W 9 0 O 1 N l Y 3 R p b 2 4 x L 1 R h Y m x l M D M 5 I C h Q Y W d l I D M 1 K S 9 D a G F u Z 2 V k I F R 5 c G U u e 1 B v d 2 V y I H N 1 c H B s e V x u d X B n c m F k Z S w 1 f S Z x d W 9 0 O y w m c X V v d D t T Z W N 0 a W 9 u M S 9 U Y W J s Z T A z O S A o U G F n Z S A z N S k v Q 2 h h b m d l Z C B U e X B l L n t U b 3 R h b C w 2 f S Z x d W 9 0 O 1 0 s J n F 1 b 3 Q 7 U m V s Y X R p b 2 5 z a G l w S W 5 m b y Z x d W 9 0 O z p b X X 0 i I C 8 + P E V u d H J 5 I F R 5 c G U 9 I l F 1 Z X J 5 S U Q i I F Z h b H V l P S J z M m E w O T I 0 Y z g t Z T l h Y y 0 0 Y j g 1 L W I z M j M t O T Y y N D N j Y z Y x O D Y y I i A v P j x F b n R y e S B U e X B l P S J S Z W N v d m V y e V R h c m d l d F N o Z W V 0 I i B W Y W x 1 Z T 0 i c 0 d B T U F B I F J l c G 9 y d C B E Y X R h I i A v P j x F b n R y e S B U e X B l P S J S Z W N v d m V y e V R h c m d l d E N v b H V t b i I g V m F s d W U 9 I m w x O S I g L z 4 8 R W 5 0 c n k g V H l w Z T 0 i U m V j b 3 Z l c n l U Y X J n Z X R S b 3 c i I F Z h b H V l P S J s M y I g L z 4 8 R W 5 0 c n k g V H l w Z T 0 i R m l s b F R h c m d l d C I g V m F s d W U 9 I n N U Y W J s Z T A z O V 9 f U G F n Z V 8 z N S I g L z 4 8 L 1 N 0 Y W J s Z U V u d H J p Z X M + P C 9 J d G V t P j x J d G V t P j x J d G V t T G 9 j Y X R p b 2 4 + P E l 0 Z W 1 U e X B l P k Z v c m 1 1 b G E 8 L 0 l 0 Z W 1 U e X B l P j x J d G V t U G F 0 a D 5 T Z W N 0 a W 9 u M S 9 U Y W J s Z T A z O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5 J T I w K F B h Z 2 U l M j A z N S k v V G F i b G U w M z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D h U M D Y 6 M D g 6 N D g u N T k 0 M T g z M l o i I C 8 + P E V u d H J 5 I F R 5 c G U 9 I k Z p b G x D b 2 x 1 b W 5 U e X B l c y I g V m F s d W U 9 I n N C a E V S Q m h F U k V S R T 0 i I C 8 + P E V u d H J 5 I F R 5 c G U 9 I k Z p b G x D b 2 x 1 b W 5 O Y W 1 l c y I g V m F s d W U 9 I n N b J n F 1 b 3 Q 7 Q 2 F 0 Z W d v c n k m c X V v d D s s J n F 1 b 3 Q 7 S W 5 z d G F s b C Z x d W 9 0 O y w m c X V v d D t S Z W 1 v d m F s I F x 1 M D A y N l x u c m V j d G l m a W N h d G l v b i Z x d W 9 0 O y w m c X V v d D t D b 2 x 1 b W 4 0 J n F 1 b 3 Q 7 L C Z x d W 9 0 O 1 J l c G x h Y 2 V t Z W 5 0 X G 5 h c H B s a W F u Y 2 U m c X V v d D s s J n F 1 b 3 Q 7 S H l k c m 9 n Z W 5 c b m F w c G x p Y W 5 j Z S B 1 c G x p Z n Q m c X V v d D s s J n F 1 b 3 Q 7 U G 9 3 Z X I g c 3 V w c G x 5 X G 5 1 c G d y Y W R l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g g K F B h Z 2 U g M z Q p L 0 N o Y W 5 n Z W Q g V H l w Z S 5 7 Q 2 F 0 Z W d v c n k s M H 0 m c X V v d D s s J n F 1 b 3 Q 7 U 2 V j d G l v b j E v V G F i b G U w M z g g K F B h Z 2 U g M z Q p L 0 N o Y W 5 n Z W Q g V H l w Z S 5 7 S W 5 z d G F s b C w x f S Z x d W 9 0 O y w m c X V v d D t T Z W N 0 a W 9 u M S 9 U Y W J s Z T A z O C A o U G F n Z S A z N C k v Q 2 h h b m d l Z C B U e X B l L n t S Z W 1 v d m F s I F x 1 M D A y N l x u c m V j d G l m a W N h d G l v b i w y f S Z x d W 9 0 O y w m c X V v d D t T Z W N 0 a W 9 u M S 9 U Y W J s Z T A z O C A o U G F n Z S A z N C k v Q 2 h h b m d l Z C B U e X B l L n t D b 2 x 1 b W 4 0 L D N 9 J n F 1 b 3 Q 7 L C Z x d W 9 0 O 1 N l Y 3 R p b 2 4 x L 1 R h Y m x l M D M 4 I C h Q Y W d l I D M 0 K S 9 D a G F u Z 2 V k I F R 5 c G U u e 1 J l c G x h Y 2 V t Z W 5 0 X G 5 h c H B s a W F u Y 2 U s N H 0 m c X V v d D s s J n F 1 b 3 Q 7 U 2 V j d G l v b j E v V G F i b G U w M z g g K F B h Z 2 U g M z Q p L 0 N o Y W 5 n Z W Q g V H l w Z S 5 7 S H l k c m 9 n Z W 5 c b m F w c G x p Y W 5 j Z S B 1 c G x p Z n Q s N X 0 m c X V v d D s s J n F 1 b 3 Q 7 U 2 V j d G l v b j E v V G F i b G U w M z g g K F B h Z 2 U g M z Q p L 0 N o Y W 5 n Z W Q g V H l w Z S 5 7 U G 9 3 Z X I g c 3 V w c G x 5 X G 5 1 c G d y Y W R l L D Z 9 J n F 1 b 3 Q 7 L C Z x d W 9 0 O 1 N l Y 3 R p b 2 4 x L 1 R h Y m x l M D M 4 I C h Q Y W d l I D M 0 K S 9 D a G F u Z 2 V k I F R 5 c G U u e 1 R v d G F s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M 4 I C h Q Y W d l I D M 0 K S 9 D a G F u Z 2 V k I F R 5 c G U u e 0 N h d G V n b 3 J 5 L D B 9 J n F 1 b 3 Q 7 L C Z x d W 9 0 O 1 N l Y 3 R p b 2 4 x L 1 R h Y m x l M D M 4 I C h Q Y W d l I D M 0 K S 9 D a G F u Z 2 V k I F R 5 c G U u e 0 l u c 3 R h b G w s M X 0 m c X V v d D s s J n F 1 b 3 Q 7 U 2 V j d G l v b j E v V G F i b G U w M z g g K F B h Z 2 U g M z Q p L 0 N o Y W 5 n Z W Q g V H l w Z S 5 7 U m V t b 3 Z h b C B c d T A w M j Z c b n J l Y 3 R p Z m l j Y X R p b 2 4 s M n 0 m c X V v d D s s J n F 1 b 3 Q 7 U 2 V j d G l v b j E v V G F i b G U w M z g g K F B h Z 2 U g M z Q p L 0 N o Y W 5 n Z W Q g V H l w Z S 5 7 Q 2 9 s d W 1 u N C w z f S Z x d W 9 0 O y w m c X V v d D t T Z W N 0 a W 9 u M S 9 U Y W J s Z T A z O C A o U G F n Z S A z N C k v Q 2 h h b m d l Z C B U e X B l L n t S Z X B s Y W N l b W V u d F x u Y X B w b G l h b m N l L D R 9 J n F 1 b 3 Q 7 L C Z x d W 9 0 O 1 N l Y 3 R p b 2 4 x L 1 R h Y m x l M D M 4 I C h Q Y W d l I D M 0 K S 9 D a G F u Z 2 V k I F R 5 c G U u e 0 h 5 Z H J v Z 2 V u X G 5 h c H B s a W F u Y 2 U g d X B s a W Z 0 L D V 9 J n F 1 b 3 Q 7 L C Z x d W 9 0 O 1 N l Y 3 R p b 2 4 x L 1 R h Y m x l M D M 4 I C h Q Y W d l I D M 0 K S 9 D a G F u Z 2 V k I F R 5 c G U u e 1 B v d 2 V y I H N 1 c H B s e V x u d X B n c m F k Z S w 2 f S Z x d W 9 0 O y w m c X V v d D t T Z W N 0 a W 9 u M S 9 U Y W J s Z T A z O C A o U G F n Z S A z N C k v Q 2 h h b m d l Z C B U e X B l L n t U b 3 R h b C w 3 f S Z x d W 9 0 O 1 0 s J n F 1 b 3 Q 7 U m V s Y X R p b 2 5 z a G l w S W 5 m b y Z x d W 9 0 O z p b X X 0 i I C 8 + P E V u d H J 5 I F R 5 c G U 9 I l F 1 Z X J 5 S U Q i I F Z h b H V l P S J z M D k 0 Z T J m Y j U t N T Y y N C 0 0 N j B k L W I 0 O G Q t M j Q 1 M j E x M z V i N W F m I i A v P j x F b n R y e S B U e X B l P S J S Z W N v d m V y e V R h c m d l d F N o Z W V 0 I i B W Y W x 1 Z T 0 i c 0 d B T U F B I F J l c G 9 y d C B E Y X R h I i A v P j x F b n R y e S B U e X B l P S J S Z W N v d m V y e V R h c m d l d E N v b H V t b i I g V m F s d W U 9 I m w x O S I g L z 4 8 R W 5 0 c n k g V H l w Z T 0 i U m V j b 3 Z l c n l U Y X J n Z X R S b 3 c i I F Z h b H V l P S J s M j E i I C 8 + P E V u d H J 5 I F R 5 c G U 9 I k Z p b G x U Y X J n Z X Q i I F Z h b H V l P S J z V G F i b G U w M z h f X 1 B h Z 2 V f M z Q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M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z Q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A 4 V D A 2 O j A 5 O j A y L j E w N T U 5 M z F a I i A v P j x F b n R y e S B U e X B l P S J G a W x s Q 2 9 s d W 1 u V H l w Z X M i I F Z h b H V l P S J z Q m h F U k J o R V J F U T 0 9 I i A v P j x F b n R y e S B U e X B l P S J G a W x s Q 2 9 s d W 1 u T m F t Z X M i I F Z h b H V l P S J z W y Z x d W 9 0 O 0 N h d G V n b 3 J 5 J n F 1 b 3 Q 7 L C Z x d W 9 0 O 0 N v b 2 t p b m c m c X V v d D s s J n F 1 b 3 Q 7 V 2 F 0 Z X I g a G V h d G l u Z y Z x d W 9 0 O y w m c X V v d D t T c G F j Z S B j b 2 9 s a W 5 n J n F 1 b 3 Q 7 L C Z x d W 9 0 O 1 N w Y W N l I G h l Y X R p b m c m c X V v d D s s J n F 1 b 3 Q 7 U G 9 3 Z X I g c 3 V w c G x 5 X G 5 1 c G d y Y W R l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z M p L 0 N o Y W 5 n Z W Q g V H l w Z S 5 7 Q 2 F 0 Z W d v c n k s M H 0 m c X V v d D s s J n F 1 b 3 Q 7 U 2 V j d G l v b j E v V G F i b G U w M z c g K F B h Z 2 U g M z M p L 0 N o Y W 5 n Z W Q g V H l w Z S 5 7 Q 2 9 v a 2 l u Z y w x f S Z x d W 9 0 O y w m c X V v d D t T Z W N 0 a W 9 u M S 9 U Y W J s Z T A z N y A o U G F n Z S A z M y k v Q 2 h h b m d l Z C B U e X B l L n t X Y X R l c i B o Z W F 0 a W 5 n L D J 9 J n F 1 b 3 Q 7 L C Z x d W 9 0 O 1 N l Y 3 R p b 2 4 x L 1 R h Y m x l M D M 3 I C h Q Y W d l I D M z K S 9 D a G F u Z 2 V k I F R 5 c G U u e 1 N w Y W N l I G N v b 2 x p b m c s M 3 0 m c X V v d D s s J n F 1 b 3 Q 7 U 2 V j d G l v b j E v V G F i b G U w M z c g K F B h Z 2 U g M z M p L 0 N o Y W 5 n Z W Q g V H l w Z S 5 7 U 3 B h Y 2 U g a G V h d G l u Z y w 0 f S Z x d W 9 0 O y w m c X V v d D t T Z W N 0 a W 9 u M S 9 U Y W J s Z T A z N y A o U G F n Z S A z M y k v Q 2 h h b m d l Z C B U e X B l L n t Q b 3 d l c i B z d X B w b H l c b n V w Z 3 J h Z G U s N X 0 m c X V v d D s s J n F 1 b 3 Q 7 U 2 V j d G l v b j E v V G F i b G U w M z c g K F B h Z 2 U g M z M p L 0 N o Y W 5 n Z W Q g V H l w Z S 5 7 V G 9 0 Y W w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M z c g K F B h Z 2 U g M z M p L 0 N o Y W 5 n Z W Q g V H l w Z S 5 7 Q 2 F 0 Z W d v c n k s M H 0 m c X V v d D s s J n F 1 b 3 Q 7 U 2 V j d G l v b j E v V G F i b G U w M z c g K F B h Z 2 U g M z M p L 0 N o Y W 5 n Z W Q g V H l w Z S 5 7 Q 2 9 v a 2 l u Z y w x f S Z x d W 9 0 O y w m c X V v d D t T Z W N 0 a W 9 u M S 9 U Y W J s Z T A z N y A o U G F n Z S A z M y k v Q 2 h h b m d l Z C B U e X B l L n t X Y X R l c i B o Z W F 0 a W 5 n L D J 9 J n F 1 b 3 Q 7 L C Z x d W 9 0 O 1 N l Y 3 R p b 2 4 x L 1 R h Y m x l M D M 3 I C h Q Y W d l I D M z K S 9 D a G F u Z 2 V k I F R 5 c G U u e 1 N w Y W N l I G N v b 2 x p b m c s M 3 0 m c X V v d D s s J n F 1 b 3 Q 7 U 2 V j d G l v b j E v V G F i b G U w M z c g K F B h Z 2 U g M z M p L 0 N o Y W 5 n Z W Q g V H l w Z S 5 7 U 3 B h Y 2 U g a G V h d G l u Z y w 0 f S Z x d W 9 0 O y w m c X V v d D t T Z W N 0 a W 9 u M S 9 U Y W J s Z T A z N y A o U G F n Z S A z M y k v Q 2 h h b m d l Z C B U e X B l L n t Q b 3 d l c i B z d X B w b H l c b n V w Z 3 J h Z G U s N X 0 m c X V v d D s s J n F 1 b 3 Q 7 U 2 V j d G l v b j E v V G F i b G U w M z c g K F B h Z 2 U g M z M p L 0 N o Y W 5 n Z W Q g V H l w Z S 5 7 V G 9 0 Y W w s N n 0 m c X V v d D t d L C Z x d W 9 0 O 1 J l b G F 0 a W 9 u c 2 h p c E l u Z m 8 m c X V v d D s 6 W 1 1 9 I i A v P j x F b n R y e S B U e X B l P S J R d W V y e U l E I i B W Y W x 1 Z T 0 i c z c 3 M D M 3 N 2 V j L W I 5 M D M t N G N l M i 0 4 Y T N i L T J l M G I y N j V i M m V h Y i I g L z 4 8 R W 5 0 c n k g V H l w Z T 0 i U m V j b 3 Z l c n l U Y X J n Z X R T a G V l d C I g V m F s d W U 9 I n N H Q U 1 B Q S B S Z X B v c n Q g R G F 0 Y S I g L z 4 8 R W 5 0 c n k g V H l w Z T 0 i U m V j b 3 Z l c n l U Y X J n Z X R D b 2 x 1 b W 4 i I F Z h b H V l P S J s M T k i I C 8 + P E V u d H J 5 I F R 5 c G U 9 I l J l Y 2 9 2 Z X J 5 V G F y Z 2 V 0 U m 9 3 I i B W Y W x 1 Z T 0 i b D M 5 I i A v P j x F b n R y e S B U e X B l P S J G a W x s V G F y Z 2 V 0 I i B W Y W x 1 Z T 0 i c 1 R h Y m x l M D M 3 X 1 9 Q Y W d l X z M z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M z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x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w O F Q w N j o w O T o y M i 4 1 O D A z N T Q 5 W i I g L z 4 8 R W 5 0 c n k g V H l w Z T 0 i R m l s b E N v b H V t b l R 5 c G V z I i B W Y W x 1 Z T 0 i c 0 J o R V J C a E V S R V J F P S I g L z 4 8 R W 5 0 c n k g V H l w Z T 0 i R m l s b E N v b H V t b k 5 h b W V z I i B W Y W x 1 Z T 0 i c 1 s m c X V v d D t D Y X R l Z 2 9 y e S Z x d W 9 0 O y w m c X V v d D t J b n N 0 Y W x s J n F 1 b 3 Q 7 L C Z x d W 9 0 O 1 J l b W 9 2 Y W w g X H U w M D I 2 X G 5 y Z W N 0 a W Z p Y 2 F 0 a W 9 u J n F 1 b 3 Q 7 L C Z x d W 9 0 O 0 N v b H V t b j Q m c X V v d D s s J n F 1 b 3 Q 7 U m V w b G F j Z W 1 l b n R c b m F w c G x p Y W 5 j Z S Z x d W 9 0 O y w m c X V v d D t I e W R y b 2 d l b l x u Y X B w b G l h b m N l I H V w b G l m d C Z x d W 9 0 O y w m c X V v d D t Q b 3 d l c i B z d X B w b H l c b n V w Z 3 J h Z G U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z M i k v Q 2 h h b m d l Z C B U e X B l L n t D Y X R l Z 2 9 y e S w w f S Z x d W 9 0 O y w m c X V v d D t T Z W N 0 a W 9 u M S 9 U Y W J s Z T A z N i A o U G F n Z S A z M i k v Q 2 h h b m d l Z C B U e X B l L n t J b n N 0 Y W x s L D F 9 J n F 1 b 3 Q 7 L C Z x d W 9 0 O 1 N l Y 3 R p b 2 4 x L 1 R h Y m x l M D M 2 I C h Q Y W d l I D M y K S 9 D a G F u Z 2 V k I F R 5 c G U u e 1 J l b W 9 2 Y W w g X H U w M D I 2 X G 5 y Z W N 0 a W Z p Y 2 F 0 a W 9 u L D J 9 J n F 1 b 3 Q 7 L C Z x d W 9 0 O 1 N l Y 3 R p b 2 4 x L 1 R h Y m x l M D M 2 I C h Q Y W d l I D M y K S 9 D a G F u Z 2 V k I F R 5 c G U u e 0 N v b H V t b j Q s M 3 0 m c X V v d D s s J n F 1 b 3 Q 7 U 2 V j d G l v b j E v V G F i b G U w M z Y g K F B h Z 2 U g M z I p L 0 N o Y W 5 n Z W Q g V H l w Z S 5 7 U m V w b G F j Z W 1 l b n R c b m F w c G x p Y W 5 j Z S w 0 f S Z x d W 9 0 O y w m c X V v d D t T Z W N 0 a W 9 u M S 9 U Y W J s Z T A z N i A o U G F n Z S A z M i k v Q 2 h h b m d l Z C B U e X B l L n t I e W R y b 2 d l b l x u Y X B w b G l h b m N l I H V w b G l m d C w 1 f S Z x d W 9 0 O y w m c X V v d D t T Z W N 0 a W 9 u M S 9 U Y W J s Z T A z N i A o U G F n Z S A z M i k v Q 2 h h b m d l Z C B U e X B l L n t Q b 3 d l c i B z d X B w b H l c b n V w Z 3 J h Z G U s N n 0 m c X V v d D s s J n F 1 b 3 Q 7 U 2 V j d G l v b j E v V G F i b G U w M z Y g K F B h Z 2 U g M z I p L 0 N o Y W 5 n Z W Q g V H l w Z S 5 7 V G 9 0 Y W w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w M z Y g K F B h Z 2 U g M z I p L 0 N o Y W 5 n Z W Q g V H l w Z S 5 7 Q 2 F 0 Z W d v c n k s M H 0 m c X V v d D s s J n F 1 b 3 Q 7 U 2 V j d G l v b j E v V G F i b G U w M z Y g K F B h Z 2 U g M z I p L 0 N o Y W 5 n Z W Q g V H l w Z S 5 7 S W 5 z d G F s b C w x f S Z x d W 9 0 O y w m c X V v d D t T Z W N 0 a W 9 u M S 9 U Y W J s Z T A z N i A o U G F n Z S A z M i k v Q 2 h h b m d l Z C B U e X B l L n t S Z W 1 v d m F s I F x 1 M D A y N l x u c m V j d G l m a W N h d G l v b i w y f S Z x d W 9 0 O y w m c X V v d D t T Z W N 0 a W 9 u M S 9 U Y W J s Z T A z N i A o U G F n Z S A z M i k v Q 2 h h b m d l Z C B U e X B l L n t D b 2 x 1 b W 4 0 L D N 9 J n F 1 b 3 Q 7 L C Z x d W 9 0 O 1 N l Y 3 R p b 2 4 x L 1 R h Y m x l M D M 2 I C h Q Y W d l I D M y K S 9 D a G F u Z 2 V k I F R 5 c G U u e 1 J l c G x h Y 2 V t Z W 5 0 X G 5 h c H B s a W F u Y 2 U s N H 0 m c X V v d D s s J n F 1 b 3 Q 7 U 2 V j d G l v b j E v V G F i b G U w M z Y g K F B h Z 2 U g M z I p L 0 N o Y W 5 n Z W Q g V H l w Z S 5 7 S H l k c m 9 n Z W 5 c b m F w c G x p Y W 5 j Z S B 1 c G x p Z n Q s N X 0 m c X V v d D s s J n F 1 b 3 Q 7 U 2 V j d G l v b j E v V G F i b G U w M z Y g K F B h Z 2 U g M z I p L 0 N o Y W 5 n Z W Q g V H l w Z S 5 7 U G 9 3 Z X I g c 3 V w c G x 5 X G 5 1 c G d y Y W R l L D Z 9 J n F 1 b 3 Q 7 L C Z x d W 9 0 O 1 N l Y 3 R p b 2 4 x L 1 R h Y m x l M D M 2 I C h Q Y W d l I D M y K S 9 D a G F u Z 2 V k I F R 5 c G U u e 1 R v d G F s L D d 9 J n F 1 b 3 Q 7 X S w m c X V v d D t S Z W x h d G l v b n N o a X B J b m Z v J n F 1 b 3 Q 7 O l t d f S I g L z 4 8 R W 5 0 c n k g V H l w Z T 0 i U X V l c n l J R C I g V m F s d W U 9 I n N l N D A w M m I z Y y 1 m M G M 0 L T Q z M D Q t Y W U 1 M S 0 3 Z W E 1 M 2 Q x Y z Y 3 Z D Y i I C 8 + P E V u d H J 5 I F R 5 c G U 9 I l J l Y 2 9 2 Z X J 5 V G F y Z 2 V 0 U 2 h l Z X Q i I F Z h b H V l P S J z R 0 F N Q U E g U m V w b 3 J 0 I E R h d G E i I C 8 + P E V u d H J 5 I F R 5 c G U 9 I l J l Y 2 9 2 Z X J 5 V G F y Z 2 V 0 Q 2 9 s d W 1 u I i B W Y W x 1 Z T 0 i b D E 5 I i A v P j x F b n R y e S B U e X B l P S J S Z W N v d m V y e V R h c m d l d F J v d y I g V m F s d W U 9 I m w 1 N y I g L z 4 8 R W 5 0 c n k g V H l w Z T 0 i R m l s b F R h c m d l d C I g V m F s d W U 9 I n N U Y W J s Z T A z N l 9 f U G F n Z V 8 z M i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z M i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D h U M D Y 6 M D k 6 M z Y u N D Y 0 N T Q 2 N F o i I C 8 + P E V u d H J 5 I F R 5 c G U 9 I k Z p b G x D b 2 x 1 b W 5 U e X B l c y I g V m F s d W U 9 I n N C a E V S Q m h F U k V S R T 0 i I C 8 + P E V u d H J 5 I F R 5 c G U 9 I k Z p b G x D b 2 x 1 b W 5 O Y W 1 l c y I g V m F s d W U 9 I n N b J n F 1 b 3 Q 7 Q 2 F 0 Z W d v c n k m c X V v d D s s J n F 1 b 3 Q 7 Q 2 9 v a 2 l u Z y Z x d W 9 0 O y w m c X V v d D t X Y X R l c i B o Z W F 0 a W 5 n J n F 1 b 3 Q 7 L C Z x d W 9 0 O 1 N w Y W N l I G N v b 2 x p b m c m c X V v d D s s J n F 1 b 3 Q 7 U 3 B h Y 2 U g a G V h d G l u Z y Z x d W 9 0 O y w m c X V v d D t T c G F j Z V x u a G V h d G l u Z y 9 j b 2 9 s a W 5 n J n F 1 b 3 Q 7 L C Z x d W 9 0 O 1 B v d 2 V y X G 5 z d X B w b H l c b n V w Z 3 J h Z G U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z M S k v Q 2 h h b m d l Z C B U e X B l L n t D Y X R l Z 2 9 y e S w w f S Z x d W 9 0 O y w m c X V v d D t T Z W N 0 a W 9 u M S 9 U Y W J s Z T A z N S A o U G F n Z S A z M S k v Q 2 h h b m d l Z C B U e X B l L n t D b 2 9 r a W 5 n L D F 9 J n F 1 b 3 Q 7 L C Z x d W 9 0 O 1 N l Y 3 R p b 2 4 x L 1 R h Y m x l M D M 1 I C h Q Y W d l I D M x K S 9 D a G F u Z 2 V k I F R 5 c G U u e 1 d h d G V y I G h l Y X R p b m c s M n 0 m c X V v d D s s J n F 1 b 3 Q 7 U 2 V j d G l v b j E v V G F i b G U w M z U g K F B h Z 2 U g M z E p L 0 N o Y W 5 n Z W Q g V H l w Z S 5 7 U 3 B h Y 2 U g Y 2 9 v b G l u Z y w z f S Z x d W 9 0 O y w m c X V v d D t T Z W N 0 a W 9 u M S 9 U Y W J s Z T A z N S A o U G F n Z S A z M S k v Q 2 h h b m d l Z C B U e X B l L n t T c G F j Z S B o Z W F 0 a W 5 n L D R 9 J n F 1 b 3 Q 7 L C Z x d W 9 0 O 1 N l Y 3 R p b 2 4 x L 1 R h Y m x l M D M 1 I C h Q Y W d l I D M x K S 9 D a G F u Z 2 V k I F R 5 c G U u e 1 N w Y W N l X G 5 o Z W F 0 a W 5 n L 2 N v b 2 x p b m c s N X 0 m c X V v d D s s J n F 1 b 3 Q 7 U 2 V j d G l v b j E v V G F i b G U w M z U g K F B h Z 2 U g M z E p L 0 N o Y W 5 n Z W Q g V H l w Z S 5 7 U G 9 3 Z X J c b n N 1 c H B s e V x u d X B n c m F k Z S w 2 f S Z x d W 9 0 O y w m c X V v d D t T Z W N 0 a W 9 u M S 9 U Y W J s Z T A z N S A o U G F n Z S A z M S k v Q 2 h h b m d l Z C B U e X B l L n t U b 3 R h b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z N S A o U G F n Z S A z M S k v Q 2 h h b m d l Z C B U e X B l L n t D Y X R l Z 2 9 y e S w w f S Z x d W 9 0 O y w m c X V v d D t T Z W N 0 a W 9 u M S 9 U Y W J s Z T A z N S A o U G F n Z S A z M S k v Q 2 h h b m d l Z C B U e X B l L n t D b 2 9 r a W 5 n L D F 9 J n F 1 b 3 Q 7 L C Z x d W 9 0 O 1 N l Y 3 R p b 2 4 x L 1 R h Y m x l M D M 1 I C h Q Y W d l I D M x K S 9 D a G F u Z 2 V k I F R 5 c G U u e 1 d h d G V y I G h l Y X R p b m c s M n 0 m c X V v d D s s J n F 1 b 3 Q 7 U 2 V j d G l v b j E v V G F i b G U w M z U g K F B h Z 2 U g M z E p L 0 N o Y W 5 n Z W Q g V H l w Z S 5 7 U 3 B h Y 2 U g Y 2 9 v b G l u Z y w z f S Z x d W 9 0 O y w m c X V v d D t T Z W N 0 a W 9 u M S 9 U Y W J s Z T A z N S A o U G F n Z S A z M S k v Q 2 h h b m d l Z C B U e X B l L n t T c G F j Z S B o Z W F 0 a W 5 n L D R 9 J n F 1 b 3 Q 7 L C Z x d W 9 0 O 1 N l Y 3 R p b 2 4 x L 1 R h Y m x l M D M 1 I C h Q Y W d l I D M x K S 9 D a G F u Z 2 V k I F R 5 c G U u e 1 N w Y W N l X G 5 o Z W F 0 a W 5 n L 2 N v b 2 x p b m c s N X 0 m c X V v d D s s J n F 1 b 3 Q 7 U 2 V j d G l v b j E v V G F i b G U w M z U g K F B h Z 2 U g M z E p L 0 N o Y W 5 n Z W Q g V H l w Z S 5 7 U G 9 3 Z X J c b n N 1 c H B s e V x u d X B n c m F k Z S w 2 f S Z x d W 9 0 O y w m c X V v d D t T Z W N 0 a W 9 u M S 9 U Y W J s Z T A z N S A o U G F n Z S A z M S k v Q 2 h h b m d l Z C B U e X B l L n t U b 3 R h b C w 3 f S Z x d W 9 0 O 1 0 s J n F 1 b 3 Q 7 U m V s Y X R p b 2 5 z a G l w S W 5 m b y Z x d W 9 0 O z p b X X 0 i I C 8 + P E V u d H J 5 I F R 5 c G U 9 I l F 1 Z X J 5 S U Q i I F Z h b H V l P S J z Z G E 1 M T d k Y j Y t N z N l N y 0 0 M j A 3 L T g 3 M m U t N z k 3 M z J k Y j k 1 N T g 3 I i A v P j x F b n R y e S B U e X B l P S J S Z W N v d m V y e V R h c m d l d F N o Z W V 0 I i B W Y W x 1 Z T 0 i c 0 d B T U F B I F J l c G 9 y d C B E Y X R h I i A v P j x F b n R y e S B U e X B l P S J S Z W N v d m V y e V R h c m d l d E N v b H V t b i I g V m F s d W U 9 I m w x O S I g L z 4 8 R W 5 0 c n k g V H l w Z T 0 i U m V j b 3 Z l c n l U Y X J n Z X R S b 3 c i I F Z h b H V l P S J s N z U i I C 8 + P E V u d H J 5 I F R 5 c G U 9 I k Z p b G x U Y X J n Z X Q i I F Z h b H V l P S J z V G F i b G U w M z V f X 1 B h Z 2 V f M z E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z E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M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x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w O F Q w N j o w O T o 1 M C 4 1 N j U w N T Y 1 W i I g L z 4 8 R W 5 0 c n k g V H l w Z T 0 i R m l s b E N v b H V t b l R 5 c G V z I i B W Y W x 1 Z T 0 i c 0 J o R V J C a E V S R V J F P S I g L z 4 8 R W 5 0 c n k g V H l w Z T 0 i R m l s b E N v b H V t b k 5 h b W V z I i B W Y W x 1 Z T 0 i c 1 s m c X V v d D t D Y X R l Z 2 9 y e S Z x d W 9 0 O y w m c X V v d D t J b n N 0 Y W x s J n F 1 b 3 Q 7 L C Z x d W 9 0 O 1 J l b W 9 2 Y W w g X H U w M D I 2 X G 5 y Z W N 0 a W Z p Y 2 F 0 a W 9 u J n F 1 b 3 Q 7 L C Z x d W 9 0 O 0 N v b H V t b j Q m c X V v d D s s J n F 1 b 3 Q 7 U m V w b G F j Z W 1 l b n R c b m F w c G x p Y W 5 j Z S Z x d W 9 0 O y w m c X V v d D t I e W R y b 2 d l b l x u Y X B w b G l h b m N l I H V w b G l m d C Z x d W 9 0 O y w m c X V v d D t Q b 3 d l c i B z d X B w b H l c b n V w Z 3 J h Z G U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C A o U G F n Z S A z M C k v Q 2 h h b m d l Z C B U e X B l L n t D Y X R l Z 2 9 y e S w w f S Z x d W 9 0 O y w m c X V v d D t T Z W N 0 a W 9 u M S 9 U Y W J s Z T A z N C A o U G F n Z S A z M C k v Q 2 h h b m d l Z C B U e X B l L n t J b n N 0 Y W x s L D F 9 J n F 1 b 3 Q 7 L C Z x d W 9 0 O 1 N l Y 3 R p b 2 4 x L 1 R h Y m x l M D M 0 I C h Q Y W d l I D M w K S 9 D a G F u Z 2 V k I F R 5 c G U u e 1 J l b W 9 2 Y W w g X H U w M D I 2 X G 5 y Z W N 0 a W Z p Y 2 F 0 a W 9 u L D J 9 J n F 1 b 3 Q 7 L C Z x d W 9 0 O 1 N l Y 3 R p b 2 4 x L 1 R h Y m x l M D M 0 I C h Q Y W d l I D M w K S 9 D a G F u Z 2 V k I F R 5 c G U u e 0 N v b H V t b j Q s M 3 0 m c X V v d D s s J n F 1 b 3 Q 7 U 2 V j d G l v b j E v V G F i b G U w M z Q g K F B h Z 2 U g M z A p L 0 N o Y W 5 n Z W Q g V H l w Z S 5 7 U m V w b G F j Z W 1 l b n R c b m F w c G x p Y W 5 j Z S w 0 f S Z x d W 9 0 O y w m c X V v d D t T Z W N 0 a W 9 u M S 9 U Y W J s Z T A z N C A o U G F n Z S A z M C k v Q 2 h h b m d l Z C B U e X B l L n t I e W R y b 2 d l b l x u Y X B w b G l h b m N l I H V w b G l m d C w 1 f S Z x d W 9 0 O y w m c X V v d D t T Z W N 0 a W 9 u M S 9 U Y W J s Z T A z N C A o U G F n Z S A z M C k v Q 2 h h b m d l Z C B U e X B l L n t Q b 3 d l c i B z d X B w b H l c b n V w Z 3 J h Z G U s N n 0 m c X V v d D s s J n F 1 b 3 Q 7 U 2 V j d G l v b j E v V G F i b G U w M z Q g K F B h Z 2 U g M z A p L 0 N o Y W 5 n Z W Q g V H l w Z S 5 7 V G 9 0 Y W w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w M z Q g K F B h Z 2 U g M z A p L 0 N o Y W 5 n Z W Q g V H l w Z S 5 7 Q 2 F 0 Z W d v c n k s M H 0 m c X V v d D s s J n F 1 b 3 Q 7 U 2 V j d G l v b j E v V G F i b G U w M z Q g K F B h Z 2 U g M z A p L 0 N o Y W 5 n Z W Q g V H l w Z S 5 7 S W 5 z d G F s b C w x f S Z x d W 9 0 O y w m c X V v d D t T Z W N 0 a W 9 u M S 9 U Y W J s Z T A z N C A o U G F n Z S A z M C k v Q 2 h h b m d l Z C B U e X B l L n t S Z W 1 v d m F s I F x 1 M D A y N l x u c m V j d G l m a W N h d G l v b i w y f S Z x d W 9 0 O y w m c X V v d D t T Z W N 0 a W 9 u M S 9 U Y W J s Z T A z N C A o U G F n Z S A z M C k v Q 2 h h b m d l Z C B U e X B l L n t D b 2 x 1 b W 4 0 L D N 9 J n F 1 b 3 Q 7 L C Z x d W 9 0 O 1 N l Y 3 R p b 2 4 x L 1 R h Y m x l M D M 0 I C h Q Y W d l I D M w K S 9 D a G F u Z 2 V k I F R 5 c G U u e 1 J l c G x h Y 2 V t Z W 5 0 X G 5 h c H B s a W F u Y 2 U s N H 0 m c X V v d D s s J n F 1 b 3 Q 7 U 2 V j d G l v b j E v V G F i b G U w M z Q g K F B h Z 2 U g M z A p L 0 N o Y W 5 n Z W Q g V H l w Z S 5 7 S H l k c m 9 n Z W 5 c b m F w c G x p Y W 5 j Z S B 1 c G x p Z n Q s N X 0 m c X V v d D s s J n F 1 b 3 Q 7 U 2 V j d G l v b j E v V G F i b G U w M z Q g K F B h Z 2 U g M z A p L 0 N o Y W 5 n Z W Q g V H l w Z S 5 7 U G 9 3 Z X I g c 3 V w c G x 5 X G 5 1 c G d y Y W R l L D Z 9 J n F 1 b 3 Q 7 L C Z x d W 9 0 O 1 N l Y 3 R p b 2 4 x L 1 R h Y m x l M D M 0 I C h Q Y W d l I D M w K S 9 D a G F u Z 2 V k I F R 5 c G U u e 1 R v d G F s L D d 9 J n F 1 b 3 Q 7 X S w m c X V v d D t S Z W x h d G l v b n N o a X B J b m Z v J n F 1 b 3 Q 7 O l t d f S I g L z 4 8 R W 5 0 c n k g V H l w Z T 0 i U X V l c n l J R C I g V m F s d W U 9 I n M 3 M T A 3 N z k 3 Z i 1 j N 2 N i L T Q 5 Z m E t Y T k x M C 1 h Y z k x Y W R l N D Y w M W Y i I C 8 + P E V u d H J 5 I F R 5 c G U 9 I l J l Y 2 9 2 Z X J 5 V G F y Z 2 V 0 U 2 h l Z X Q i I F Z h b H V l P S J z R 0 F N Q U E g U m V w b 3 J 0 I E R h d G E i I C 8 + P E V u d H J 5 I F R 5 c G U 9 I l J l Y 2 9 2 Z X J 5 V G F y Z 2 V 0 Q 2 9 s d W 1 u I i B W Y W x 1 Z T 0 i b D E 5 I i A v P j x F b n R y e S B U e X B l P S J S Z W N v d m V y e V R h c m d l d F J v d y I g V m F s d W U 9 I m w 5 M y I g L z 4 8 R W 5 0 c n k g V H l w Z T 0 i R m l s b F R h c m d l d C I g V m F s d W U 9 I n N U Y W J s Z T A z N F 9 f U G F n Z V 8 z M C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z M C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z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5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z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w J T I w K F B h Z 2 U l M j A z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z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M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z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z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z M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M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5 J T I w K F B h Z 2 U l M j A y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U Y W J s Z T A z O V 9 f U G F n Z V 8 y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A 4 V D A 2 O j M 3 O j A x L j Y 4 O T g 0 N z l a I i A v P j x F b n R y e S B U e X B l P S J G a W x s Q 2 9 s d W 1 u V H l w Z X M i I F Z h b H V l P S J z Q m d N R E F 3 T U R B d z 0 9 I i A v P j x F b n R y e S B U e X B l P S J G a W x s Q 2 9 s d W 1 u T m F t Z X M i I F Z h b H V l P S J z W y Z x d W 9 0 O 1 N 0 Y X R l J n F 1 b 3 Q 7 L C Z x d W 9 0 O 0 N v d W 5 0 J n F 1 b 3 Q 7 L C Z x d W 9 0 O 1 N 1 b W 1 l c i Z x d W 9 0 O y w m c X V v d D t B d X R 1 b W 4 m c X V v d D s s J n F 1 b 3 Q 7 V 2 l u d G V y J n F 1 b 3 Q 7 L C Z x d W 9 0 O 1 N w c m l u Z y Z x d W 9 0 O y w m c X V v d D t B b m 5 1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i k v Q X V 0 b 1 J l b W 9 2 Z W R D b 2 x 1 b W 5 z M S 5 7 U 3 R h d G U s M H 0 m c X V v d D s s J n F 1 b 3 Q 7 U 2 V j d G l v b j E v V G F i b G U w M z k g K F B h Z 2 U g M j Y p L 0 F 1 d G 9 S Z W 1 v d m V k Q 2 9 s d W 1 u c z E u e 0 N v d W 5 0 L D F 9 J n F 1 b 3 Q 7 L C Z x d W 9 0 O 1 N l Y 3 R p b 2 4 x L 1 R h Y m x l M D M 5 I C h Q Y W d l I D I 2 K S 9 B d X R v U m V t b 3 Z l Z E N v b H V t b n M x L n t T d W 1 t Z X I s M n 0 m c X V v d D s s J n F 1 b 3 Q 7 U 2 V j d G l v b j E v V G F i b G U w M z k g K F B h Z 2 U g M j Y p L 0 F 1 d G 9 S Z W 1 v d m V k Q 2 9 s d W 1 u c z E u e 0 F 1 d H V t b i w z f S Z x d W 9 0 O y w m c X V v d D t T Z W N 0 a W 9 u M S 9 U Y W J s Z T A z O S A o U G F n Z S A y N i k v Q X V 0 b 1 J l b W 9 2 Z W R D b 2 x 1 b W 5 z M S 5 7 V 2 l u d G V y L D R 9 J n F 1 b 3 Q 7 L C Z x d W 9 0 O 1 N l Y 3 R p b 2 4 x L 1 R h Y m x l M D M 5 I C h Q Y W d l I D I 2 K S 9 B d X R v U m V t b 3 Z l Z E N v b H V t b n M x L n t T c H J p b m c s N X 0 m c X V v d D s s J n F 1 b 3 Q 7 U 2 V j d G l v b j E v V G F i b G U w M z k g K F B h Z 2 U g M j Y p L 0 F 1 d G 9 S Z W 1 v d m V k Q 2 9 s d W 1 u c z E u e 0 F u b n V h b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z O S A o U G F n Z S A y N i k v Q X V 0 b 1 J l b W 9 2 Z W R D b 2 x 1 b W 5 z M S 5 7 U 3 R h d G U s M H 0 m c X V v d D s s J n F 1 b 3 Q 7 U 2 V j d G l v b j E v V G F i b G U w M z k g K F B h Z 2 U g M j Y p L 0 F 1 d G 9 S Z W 1 v d m V k Q 2 9 s d W 1 u c z E u e 0 N v d W 5 0 L D F 9 J n F 1 b 3 Q 7 L C Z x d W 9 0 O 1 N l Y 3 R p b 2 4 x L 1 R h Y m x l M D M 5 I C h Q Y W d l I D I 2 K S 9 B d X R v U m V t b 3 Z l Z E N v b H V t b n M x L n t T d W 1 t Z X I s M n 0 m c X V v d D s s J n F 1 b 3 Q 7 U 2 V j d G l v b j E v V G F i b G U w M z k g K F B h Z 2 U g M j Y p L 0 F 1 d G 9 S Z W 1 v d m V k Q 2 9 s d W 1 u c z E u e 0 F 1 d H V t b i w z f S Z x d W 9 0 O y w m c X V v d D t T Z W N 0 a W 9 u M S 9 U Y W J s Z T A z O S A o U G F n Z S A y N i k v Q X V 0 b 1 J l b W 9 2 Z W R D b 2 x 1 b W 5 z M S 5 7 V 2 l u d G V y L D R 9 J n F 1 b 3 Q 7 L C Z x d W 9 0 O 1 N l Y 3 R p b 2 4 x L 1 R h Y m x l M D M 5 I C h Q Y W d l I D I 2 K S 9 B d X R v U m V t b 3 Z l Z E N v b H V t b n M x L n t T c H J p b m c s N X 0 m c X V v d D s s J n F 1 b 3 Q 7 U 2 V j d G l v b j E v V G F i b G U w M z k g K F B h Z 2 U g M j Y p L 0 F 1 d G 9 S Z W 1 v d m V k Q 2 9 s d W 1 u c z E u e 0 F u b n V h b C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Y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Y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7 2 G U D C y 1 x K u C e S z i r v F s Q A A A A A A g A A A A A A E G Y A A A A B A A A g A A A A M 7 m Z e W e H Y S G u J 0 4 5 / b 3 U e O u q i e A V 8 R a x v v r O Z b C f R a o A A A A A D o A A A A A C A A A g A A A A Z / h 0 i 1 a Q W b 0 D 3 + q + H b E V F E a w D 1 A 4 m + + 8 H 3 3 n b F i s S z l Q A A A A 5 9 S a F 7 + N + A N I d N d J F w L Z V K D H k n 6 v c U n A K d 0 D z D P L B M 4 5 F H P 8 C c a f d + P g 2 t Q W 0 o X C U M o t D c A m b 5 / 5 o k T + 8 l 3 U O x / j V D q b 9 j C e x H w a r s C 2 2 S J A A A A A f X H i k p s n K D J l z T K Z / G 7 n T g b g K q x a 5 D V V v 5 g G n D P G / b V y 2 E s 5 s i E A V / v l 7 C t S z T R K y o 6 1 F o s i I 3 / M V X P q w l e Z l Q = = < / D a t a M a s h u p > 
</file>

<file path=customXml/itemProps1.xml><?xml version="1.0" encoding="utf-8"?>
<ds:datastoreItem xmlns:ds="http://schemas.openxmlformats.org/officeDocument/2006/customXml" ds:itemID="{20D61DD8-9F75-45B1-8E36-076EC1D0DB75}">
  <ds:schemaRefs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fbc51d99-e2bd-4a7c-88cb-5d7efc89d12c"/>
    <ds:schemaRef ds:uri="5e80721e-ec21-4d83-87b2-1bc9ea5ddc25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1636C07-21FC-4FA9-8C34-C24C6CE9F9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7E49A8-2FC5-4BEA-AEC7-056CED7EEA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c51d99-e2bd-4a7c-88cb-5d7efc89d12c"/>
    <ds:schemaRef ds:uri="5e80721e-ec21-4d83-87b2-1bc9ea5ddc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970EB6A-1DA4-46AD-9FDF-8DF1E0E937B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All Calculations&gt;</vt:lpstr>
      <vt:lpstr>All Inputs (Live)</vt:lpstr>
      <vt:lpstr>All-in-One Model (Live)</vt:lpstr>
      <vt:lpstr>All Inputs (Static)</vt:lpstr>
      <vt:lpstr>All-in-One Model (Static)</vt:lpstr>
      <vt:lpstr>Data Sources&gt;</vt:lpstr>
      <vt:lpstr>DWGM Price &amp; Demand</vt:lpstr>
      <vt:lpstr>PvP Appendix 3A</vt:lpstr>
      <vt:lpstr>EBH PPL Repurposing</vt:lpstr>
      <vt:lpstr>Figure 2.4</vt:lpstr>
      <vt:lpstr>Figure 6.8 </vt:lpstr>
      <vt:lpstr>Figure 6.9</vt:lpstr>
      <vt:lpstr>Figure 6.10</vt:lpstr>
      <vt:lpstr>FE Appliances Report Data (+)</vt:lpstr>
      <vt:lpstr>Quant Heat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McCollum</dc:creator>
  <cp:lastModifiedBy>Jordan McCollum</cp:lastModifiedBy>
  <dcterms:created xsi:type="dcterms:W3CDTF">2015-06-05T18:17:20Z</dcterms:created>
  <dcterms:modified xsi:type="dcterms:W3CDTF">2022-12-19T00:58:42Z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0x01010056B946153B571E42A52FBAA382140967</vt:lpwstr>
  </property>
</Properties>
</file>